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1B6668E5-FA72-4F55-B992-40BFA760DD53}" xr6:coauthVersionLast="47" xr6:coauthVersionMax="47" xr10:uidLastSave="{00000000-0000-0000-0000-000000000000}"/>
  <bookViews>
    <workbookView xWindow="-96" yWindow="-96" windowWidth="20928" windowHeight="12432" activeTab="1" xr2:uid="{00000000-000D-0000-FFFF-FFFF00000000}"/>
  </bookViews>
  <sheets>
    <sheet name="Instructions" sheetId="7" r:id="rId1"/>
    <sheet name="Dashboard" sheetId="2" r:id="rId2"/>
    <sheet name="Assets" sheetId="3" r:id="rId3"/>
    <sheet name="Liabilities" sheetId="4" r:id="rId4"/>
    <sheet name="Glossary" sheetId="5" r:id="rId5"/>
    <sheet name="Formulas" sheetId="6" state="hidden" r:id="rId6"/>
  </sheets>
  <definedNames>
    <definedName name="OverdueBillsList">#REF!</definedName>
    <definedName name="_xlnm.Print_Area" localSheetId="1">Dashboard!$A:$O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2" l="1"/>
  <c r="E4" i="4"/>
  <c r="A15" i="6"/>
  <c r="A14" i="6"/>
  <c r="A13" i="6"/>
  <c r="A12" i="6"/>
  <c r="A11" i="6"/>
  <c r="A10" i="6"/>
  <c r="A9" i="6"/>
  <c r="A8" i="6"/>
  <c r="A7" i="6"/>
  <c r="A6" i="6"/>
  <c r="A5" i="6"/>
  <c r="A4" i="6"/>
  <c r="B27" i="6" s="1"/>
  <c r="P4" i="4"/>
  <c r="O4" i="4"/>
  <c r="N4" i="4"/>
  <c r="M4" i="4"/>
  <c r="L4" i="4"/>
  <c r="K4" i="4"/>
  <c r="J4" i="4"/>
  <c r="I4" i="4"/>
  <c r="H4" i="4"/>
  <c r="G4" i="4"/>
  <c r="F4" i="4"/>
  <c r="B37" i="6"/>
  <c r="D5" i="2" l="1"/>
  <c r="C3" i="2" s="1"/>
  <c r="B31" i="6"/>
  <c r="B18" i="6"/>
  <c r="B28" i="6"/>
  <c r="I19" i="6"/>
  <c r="B20" i="6"/>
  <c r="I18" i="6"/>
  <c r="B30" i="6"/>
  <c r="B21" i="6"/>
  <c r="B23" i="6"/>
  <c r="B24" i="6"/>
  <c r="B19" i="6"/>
  <c r="B22" i="6"/>
  <c r="B29" i="6"/>
  <c r="C29" i="6" l="1"/>
  <c r="C28" i="6"/>
  <c r="C30" i="6"/>
  <c r="C31" i="6"/>
  <c r="C27" i="6"/>
  <c r="C23" i="6"/>
  <c r="C19" i="6"/>
  <c r="C21" i="6"/>
  <c r="C18" i="6"/>
  <c r="C20" i="6"/>
  <c r="C24" i="6"/>
  <c r="C22" i="6"/>
  <c r="F30" i="6" l="1"/>
  <c r="F28" i="6"/>
  <c r="D24" i="2" s="1"/>
  <c r="F31" i="6"/>
  <c r="F29" i="6"/>
  <c r="D23" i="2" s="1"/>
  <c r="F27" i="6"/>
  <c r="D25" i="2" s="1"/>
  <c r="E31" i="6"/>
  <c r="C21" i="2" s="1"/>
  <c r="E30" i="6"/>
  <c r="C22" i="2" s="1"/>
  <c r="E29" i="6"/>
  <c r="E28" i="6"/>
  <c r="E27" i="6"/>
  <c r="C24" i="2" s="1"/>
  <c r="E19" i="6"/>
  <c r="C17" i="2" s="1"/>
  <c r="F18" i="6"/>
  <c r="D18" i="2" s="1"/>
  <c r="F22" i="6"/>
  <c r="D14" i="2" s="1"/>
  <c r="E22" i="6"/>
  <c r="C14" i="2" s="1"/>
  <c r="F21" i="6"/>
  <c r="D15" i="2" s="1"/>
  <c r="E23" i="6"/>
  <c r="C13" i="2" s="1"/>
  <c r="E18" i="6"/>
  <c r="C18" i="2" s="1"/>
  <c r="F23" i="6"/>
  <c r="D13" i="2" s="1"/>
  <c r="E21" i="6"/>
  <c r="C15" i="2" s="1"/>
  <c r="F20" i="6"/>
  <c r="D16" i="2" s="1"/>
  <c r="F19" i="6"/>
  <c r="D17" i="2" s="1"/>
  <c r="E20" i="6"/>
  <c r="C16" i="2" s="1"/>
  <c r="F24" i="6"/>
  <c r="D12" i="2" s="1"/>
  <c r="E24" i="6"/>
  <c r="C12" i="2" s="1"/>
  <c r="C25" i="2" l="1"/>
  <c r="C23" i="2"/>
  <c r="D21" i="2"/>
  <c r="D22" i="2"/>
</calcChain>
</file>

<file path=xl/sharedStrings.xml><?xml version="1.0" encoding="utf-8"?>
<sst xmlns="http://schemas.openxmlformats.org/spreadsheetml/2006/main" count="323" uniqueCount="262">
  <si>
    <t>Investments</t>
  </si>
  <si>
    <t>Category</t>
  </si>
  <si>
    <t>Home</t>
  </si>
  <si>
    <t>Stocks</t>
  </si>
  <si>
    <t>Bonds</t>
  </si>
  <si>
    <t>Mutual funds</t>
  </si>
  <si>
    <t>Bullion</t>
  </si>
  <si>
    <t>Health savings account</t>
  </si>
  <si>
    <t>Personal loans</t>
  </si>
  <si>
    <t>Credit cards</t>
  </si>
  <si>
    <t>Life insurance loans</t>
  </si>
  <si>
    <t>Cash and Cash Equivalent</t>
  </si>
  <si>
    <t xml:space="preserve"> </t>
  </si>
  <si>
    <t>Total Assets</t>
  </si>
  <si>
    <t>Total Debts</t>
  </si>
  <si>
    <t>ASSETS</t>
  </si>
  <si>
    <t>Glossary</t>
  </si>
  <si>
    <t>Word</t>
  </si>
  <si>
    <t>Definition</t>
  </si>
  <si>
    <t xml:space="preserve"> PERSONAL NET WORTH</t>
  </si>
  <si>
    <t>Liabilities</t>
  </si>
  <si>
    <t>Total Liabilities</t>
  </si>
  <si>
    <t xml:space="preserve">Dashboard formula references listed below (hidden). </t>
  </si>
  <si>
    <t>Insurance</t>
  </si>
  <si>
    <t>Personal Property</t>
  </si>
  <si>
    <t>Cash on hand</t>
  </si>
  <si>
    <t>Emergency fund</t>
  </si>
  <si>
    <t>Certificates of deposit</t>
  </si>
  <si>
    <t>U.S. savings bonds</t>
  </si>
  <si>
    <t>Options</t>
  </si>
  <si>
    <t>Annuities</t>
  </si>
  <si>
    <t>Structured products/non-conventional investments</t>
  </si>
  <si>
    <t>Commodity futures</t>
  </si>
  <si>
    <t>Security futures</t>
  </si>
  <si>
    <t>Value of Business You Own</t>
  </si>
  <si>
    <t>Life insurance policy (cash value)</t>
  </si>
  <si>
    <t>Thrift Savings Plan</t>
  </si>
  <si>
    <t>401(k)</t>
  </si>
  <si>
    <t>403(b)</t>
  </si>
  <si>
    <t>Simple IRA</t>
  </si>
  <si>
    <t>Simplified employee pension (SEP IRA)</t>
  </si>
  <si>
    <t>Profit sharing</t>
  </si>
  <si>
    <t>Employee stock ownership plan</t>
  </si>
  <si>
    <t>Traditional IRA</t>
  </si>
  <si>
    <t>Roth IRA</t>
  </si>
  <si>
    <t>Guaranteed income annuities</t>
  </si>
  <si>
    <t>Traditional pension</t>
  </si>
  <si>
    <t>Second home</t>
  </si>
  <si>
    <t>Rental property (commercial and residential) and other (time share)</t>
  </si>
  <si>
    <t>Undeveloped land</t>
  </si>
  <si>
    <t>Recreational vehicles (motorcycles, boats, RVs, campers)</t>
  </si>
  <si>
    <t>How to use this workbook to track your net worth:</t>
  </si>
  <si>
    <t>Mortgage on first home</t>
  </si>
  <si>
    <t>Home equity loan/home equity line of credit</t>
  </si>
  <si>
    <t>Credit-builder loan</t>
  </si>
  <si>
    <t>Debt consolidation loan</t>
  </si>
  <si>
    <t>Military service-sponsored emergency loans</t>
  </si>
  <si>
    <t>Loans</t>
  </si>
  <si>
    <t xml:space="preserve">Advance Pay </t>
  </si>
  <si>
    <t>Other Debt (Medical Bills, Business Loans)</t>
  </si>
  <si>
    <t>Cash</t>
  </si>
  <si>
    <t>Legal tender in bills or coins.</t>
  </si>
  <si>
    <t>Checking account</t>
  </si>
  <si>
    <t xml:space="preserve">An account with a bank, credit union or another financial institution that allows you to withdraw money using a check or debit card. </t>
  </si>
  <si>
    <t>Savings account</t>
  </si>
  <si>
    <t>Certificate of deposit</t>
  </si>
  <si>
    <t xml:space="preserve">An investment containing a pool of funds collected from many investors to purchase diverse assets like stocks, bonds, money markets, etc. </t>
  </si>
  <si>
    <t>Money market</t>
  </si>
  <si>
    <t>ETFs</t>
  </si>
  <si>
    <t>Like mutual funds, Exchange Traded Funds allow investors to pool their money when investing in stocks, bonds or other assets. However, ETFs differ from mutual funds in that they are traded on the national stock exchange at market prices.</t>
  </si>
  <si>
    <t>An investment representing ownership in a company, also called equity.</t>
  </si>
  <si>
    <t>A debt sold by a corporation or government entity for a certain term that pays a specified rate of interest to the purchaser and returns the principal investment at the end of the term, called maturity.</t>
  </si>
  <si>
    <t xml:space="preserve">A bar of pure gold or silver. </t>
  </si>
  <si>
    <t xml:space="preserve">An agreement between you and an insurance company that pays you a fixed amount of money in regular installments throughout your life after the contract matures. </t>
  </si>
  <si>
    <t xml:space="preserve">Non-traditional investments like hedge funds, private equity funds and venture capital funds. </t>
  </si>
  <si>
    <t>An agreement between two parties to buy or sell a specific quantity of a commodity at a specified price on a particular date in the future. Commodities include metals, oil, grains and animal products, as well as financial instruments and currencies.</t>
  </si>
  <si>
    <t xml:space="preserve">An agreement between two parties to buy or sell a specific quantity of shares of a security (i.e., common stock or an exchange-traded fund) or a narrow-based security index at a specified price, on a specified date in the future. </t>
  </si>
  <si>
    <t>Life insurance</t>
  </si>
  <si>
    <t>A type of savings account that lets you set aside money on a pre-tax basis to pay for qualified medical expenses.</t>
  </si>
  <si>
    <t xml:space="preserve">A benefit program that allows employees to purchase company shares at a discounted price. </t>
  </si>
  <si>
    <t xml:space="preserve">A contract between you and an insurance company in which the company promises to make periodic payments to you, starting immediately or at a future date. </t>
  </si>
  <si>
    <t xml:space="preserve">A retirement savings plan in which your employer contributes money to the plan while you work. Upon retirement, the money is distributed to you in divided monthly checks. </t>
  </si>
  <si>
    <t>Real estate</t>
  </si>
  <si>
    <t xml:space="preserve">Buildings and land that can be used for residential, commercial or industrial purposes. </t>
  </si>
  <si>
    <t>Loan</t>
  </si>
  <si>
    <t xml:space="preserve">Borrowing a sum of money that will be paid back with interest. </t>
  </si>
  <si>
    <t>Mortgage</t>
  </si>
  <si>
    <t>Home equity</t>
  </si>
  <si>
    <t>Vehicle loan or lease</t>
  </si>
  <si>
    <t xml:space="preserve">Recreational vehicle loan </t>
  </si>
  <si>
    <t xml:space="preserve">A loan given by a financial institution or private lender that enables you to purchase a boat, RV, trailer or other recreational vehicle. </t>
  </si>
  <si>
    <t>Student educational loan</t>
  </si>
  <si>
    <t xml:space="preserve">A loan given by a financial institution, private lender, friend or relative for a variety of purposes including vacations, debt consolidation, medical bills or wedding expenses. </t>
  </si>
  <si>
    <t>Signature loan</t>
  </si>
  <si>
    <t xml:space="preserve">A loan not secured with collateral, often used to finance major purchases like appliances, electronics and furniture. </t>
  </si>
  <si>
    <t xml:space="preserve">A new loan given by a private lender that enables you to combine your credit card balance and other bills and pay them in one monthly payment. </t>
  </si>
  <si>
    <t xml:space="preserve">A personal loan that enables you to build or re-establish your credit. The borrowed money is held in a savings account or certificate of deposit in your name until the loan is repaid. You make fixed monthly payments on the loan. </t>
  </si>
  <si>
    <t>Advance pay</t>
  </si>
  <si>
    <t xml:space="preserve">Money received to help defray the costs of a Permanent Change of Station move. Usually, the money must be repaid within 12 months. </t>
  </si>
  <si>
    <t>Other debt</t>
  </si>
  <si>
    <t>Child support payments</t>
  </si>
  <si>
    <t xml:space="preserve">Ongoing, periodic monetary support made from a non-custodial parent to a custodial parent. </t>
  </si>
  <si>
    <t>Alimony payments</t>
  </si>
  <si>
    <t xml:space="preserve">Ongoing, periodic monetary support given from one spouse to another before or after a divorce. </t>
  </si>
  <si>
    <t>Value Column List</t>
  </si>
  <si>
    <t>Asset</t>
  </si>
  <si>
    <t xml:space="preserve">A dedicated amount of money set aside for emergencies often in a separate account. </t>
  </si>
  <si>
    <t>A type of savings account that pays more interest than a simple savings account and may have limited transaction provisions.</t>
  </si>
  <si>
    <t>457(b)</t>
  </si>
  <si>
    <t xml:space="preserve">A savings plan in which the employer makes contributions to a retirement account based on how well the company has done. </t>
  </si>
  <si>
    <t>Collateral</t>
  </si>
  <si>
    <t>Assets pledged as security for a loan.</t>
  </si>
  <si>
    <t>Equity</t>
  </si>
  <si>
    <t>The value of an asset minus the amount of all liabilities on that asset.</t>
  </si>
  <si>
    <t>Column1</t>
  </si>
  <si>
    <t>Column2</t>
  </si>
  <si>
    <t>Column3</t>
  </si>
  <si>
    <t>Column4</t>
  </si>
  <si>
    <t>Column5</t>
  </si>
  <si>
    <t>Column6</t>
  </si>
  <si>
    <t>Column7</t>
  </si>
  <si>
    <t>Column8</t>
  </si>
  <si>
    <t>Column9</t>
  </si>
  <si>
    <t>Column10</t>
  </si>
  <si>
    <t>Column11</t>
  </si>
  <si>
    <t>Column12</t>
  </si>
  <si>
    <t>Retirement Savings Accounts</t>
  </si>
  <si>
    <t>A loan given by a financial institution or private lender that uses the equity in your home as collateral (assets pledged as security for a loan).</t>
  </si>
  <si>
    <t>This tab contains the formulas for this Personal Net Worth Tracker.</t>
  </si>
  <si>
    <t>Assets items lists:</t>
  </si>
  <si>
    <t xml:space="preserve">Health savings account  </t>
  </si>
  <si>
    <t>Mutual funds/money market mutual funds/ETFs</t>
  </si>
  <si>
    <t>Collectibles including antiques, china or other items with significant resale value</t>
  </si>
  <si>
    <t>Expensive jewelry and watches</t>
  </si>
  <si>
    <t>Traditional pension (current cash value)</t>
  </si>
  <si>
    <t>Military Star Card (NEX/AAFES/MCX)</t>
  </si>
  <si>
    <t>Liabilities items lists:</t>
  </si>
  <si>
    <t>OtherDebt</t>
  </si>
  <si>
    <t>Lookup</t>
  </si>
  <si>
    <t>AdvancePay</t>
  </si>
  <si>
    <t>Advance Pay</t>
  </si>
  <si>
    <t>CreditCards</t>
  </si>
  <si>
    <t>Items</t>
  </si>
  <si>
    <t>Credit Cards</t>
  </si>
  <si>
    <t>College savings plans (529 or Coverdell plans)</t>
  </si>
  <si>
    <t xml:space="preserve">Credit Cards </t>
  </si>
  <si>
    <t>College savings plans (e.g., 529 or Coverdell plans)</t>
  </si>
  <si>
    <t>Real Estate</t>
  </si>
  <si>
    <t>Assetts</t>
  </si>
  <si>
    <t>CashandCashEquivalent</t>
  </si>
  <si>
    <t>PersonalProperty</t>
  </si>
  <si>
    <t>RealEstate</t>
  </si>
  <si>
    <t>RetirementSavingsAccounts</t>
  </si>
  <si>
    <t>ValueofBusinessYouOwn</t>
  </si>
  <si>
    <t>You are in the Dashboard tab.</t>
  </si>
  <si>
    <t>Personal Net Worth Tracker</t>
  </si>
  <si>
    <r>
      <rPr>
        <b/>
        <sz val="14"/>
        <color theme="1"/>
        <rFont val="Calibri"/>
        <family val="2"/>
      </rPr>
      <t>Save and revisit</t>
    </r>
    <r>
      <rPr>
        <sz val="14"/>
        <color theme="1"/>
        <rFont val="Calibri"/>
        <family val="2"/>
      </rPr>
      <t xml:space="preserve"> this tool at least annually to track your net worth over time.</t>
    </r>
  </si>
  <si>
    <t xml:space="preserve">This tracker includes five tabs: Instructions, Dashboard, Assets, Liabilities and a Glossary. </t>
  </si>
  <si>
    <r>
      <rPr>
        <b/>
        <sz val="14"/>
        <color theme="1"/>
        <rFont val="Calibri"/>
        <family val="2"/>
      </rPr>
      <t>The Glossary tab</t>
    </r>
    <r>
      <rPr>
        <sz val="14"/>
        <color theme="1"/>
        <rFont val="Calibri"/>
        <family val="2"/>
      </rPr>
      <t xml:space="preserve"> includes common financial definitions for the terms used throughout the tool.</t>
    </r>
  </si>
  <si>
    <t>You are in the Assets tab.</t>
  </si>
  <si>
    <t xml:space="preserve">You are in the Liabilities tab. </t>
  </si>
  <si>
    <t>Time Period Columns</t>
  </si>
  <si>
    <t>Customize here by Month, Quarter or Year 4</t>
  </si>
  <si>
    <t>Customize here by Month, Quarter or Year 5</t>
  </si>
  <si>
    <t>Customize here by Month, Quarter or Year 6</t>
  </si>
  <si>
    <t>Customize here by Month, Quarter or Year 7</t>
  </si>
  <si>
    <t>Customize here by Month, Quarter or Year 8</t>
  </si>
  <si>
    <t>Customize here by Month, Quarter or Year 9</t>
  </si>
  <si>
    <t>Customize here by Month, Quarter or Year 10</t>
  </si>
  <si>
    <t>Customize here by Month, Quarter or Year 11</t>
  </si>
  <si>
    <t>Customize here by Month, Quarter or Year 12</t>
  </si>
  <si>
    <t>Sample: Month, Quarter or Year 1</t>
  </si>
  <si>
    <r>
      <rPr>
        <b/>
        <sz val="14"/>
        <color theme="1"/>
        <rFont val="Calibri"/>
        <family val="2"/>
      </rPr>
      <t>The Dashboard tab</t>
    </r>
    <r>
      <rPr>
        <sz val="14"/>
        <color theme="1"/>
        <rFont val="Calibri"/>
        <family val="2"/>
      </rPr>
      <t xml:space="preserve"> provides a snapshot of your total net worth. The information in this tab is compiled from the data you enter in the Assets and Liabilities tabs.</t>
    </r>
  </si>
  <si>
    <r>
      <rPr>
        <b/>
        <sz val="14"/>
        <color theme="1"/>
        <rFont val="Calibri"/>
        <family val="2"/>
      </rPr>
      <t>The Liabilities tab</t>
    </r>
    <r>
      <rPr>
        <sz val="14"/>
        <color theme="1"/>
        <rFont val="Calibri"/>
        <family val="2"/>
      </rPr>
      <t xml:space="preserve"> lists debts you owe (for example, a mortgage, car loan and credit card balances).</t>
    </r>
  </si>
  <si>
    <t xml:space="preserve">This tab shows your personal net worth, based on the information you enter in the Assets and Liabilities tabs. The categories shown on this page reflect the categories you select in the Assets and Liabilities tabs. The dollar amounts shown on this page are computed from the amounts you enter in the Assets and Liabilities tabs. </t>
  </si>
  <si>
    <t>ITEM: In the cells below select an item from the drop-down menu or customize by typing in your own item. Each item list is dependent on the category chosen.</t>
  </si>
  <si>
    <t>Select a “Column title” from the drop-down menu to choose which column to display the data from the Assets and Liabilities tables. The drop-down menu compiles the data on to this dashboard from the corresponding columns in the Assets and Liabilities tabs.</t>
  </si>
  <si>
    <t xml:space="preserve">CATEGORY: In the cells below select a category from the drop-down menu. Then move to the item column and select the specific items within the category from that drop-down menu. </t>
  </si>
  <si>
    <t>CATEGORY: In the cells below select an item from the drop-down menu. Then move to the item column and select the specific items within the category from that drop-down menu.</t>
  </si>
  <si>
    <t xml:space="preserve">A retirement savings plan for state and municipal employees. It has annual contribution limits. </t>
  </si>
  <si>
    <t xml:space="preserve">A fixed sum deposited with a bank, credit union or another financial institution for a fixed time period. At the end of that period, you can withdraw your money in addition to interest earned during that time. </t>
  </si>
  <si>
    <t>Crypto asset</t>
  </si>
  <si>
    <t xml:space="preserve">Digital assets like Bitcoin and other virtual currencies and non-fungible tokens (NFTs). These unregulated assets can carry a higher risk of loss. </t>
  </si>
  <si>
    <t>Dividends</t>
  </si>
  <si>
    <t xml:space="preserve">A portion of a company's profit paid to shareholders. </t>
  </si>
  <si>
    <t xml:space="preserve">Flexible spending account </t>
  </si>
  <si>
    <t>An employer-sponsored type of savings account that lets you set aside money on a pre-tax basis to pay for qualified medical expenses.</t>
  </si>
  <si>
    <t xml:space="preserve">An account with a bank, credit union or another financial institution that gives you a safe place to store money while earning interest. </t>
  </si>
  <si>
    <t>A retirement savings plan for small companies with fewer than 100 employees. It has annual contribution limits and early withdrawal penalties and restrictions.</t>
  </si>
  <si>
    <t>A simplified retirement savings plan for businesses with less than 25 employees. The employer only makes contributions. It has annual contribution limits and early withdrawal penalties and restrictions.</t>
  </si>
  <si>
    <t>A defined contribution plan that enables service members and federal employees to save and invest for retirement. It has annual contribution limits and early withdrawal penalties and restrictions.</t>
  </si>
  <si>
    <t>A tax-deferred retirement savings account set up by an individual at a bank, credit union, brokerage firm or mutual fund company. It has annual contribution limits and early withdrawal penalties and restrictions.</t>
  </si>
  <si>
    <t xml:space="preserve">UGMA/UTMA accounts </t>
  </si>
  <si>
    <t xml:space="preserve">UGMA, or Uniform Gifts to Minors Act, and the UTMA, or Uniform Transfer to Minors Act, enables individuals to give or transfer money or other assets to underage beneficiaries. The asset is held in a custodial account and released to the beneficiary when they reach adulthood. Contributions are made with after-tax dollars and there is an annual contribution limit. </t>
  </si>
  <si>
    <t xml:space="preserve">Debt securities issued by the U.S. government for a set period that accrue interest until the bond’s maturity date. </t>
  </si>
  <si>
    <t>A loan given by a financial institution or private lender that enables you to purchase a car, SUV, truck, van or other vehicle. The financed vehicle is collateral.</t>
  </si>
  <si>
    <t>Bullion/precious metals</t>
  </si>
  <si>
    <r>
      <rPr>
        <b/>
        <sz val="14"/>
        <color theme="1"/>
        <rFont val="Calibri"/>
        <family val="2"/>
      </rPr>
      <t>1. Select your asset categories:</t>
    </r>
    <r>
      <rPr>
        <sz val="14"/>
        <color theme="1"/>
        <rFont val="Calibri"/>
        <family val="2"/>
      </rPr>
      <t xml:space="preserve"> The far-left column has drop-down menus enabling you to designate an asset category (for example, cash and cash equivalents).</t>
    </r>
  </si>
  <si>
    <r>
      <rPr>
        <b/>
        <sz val="14"/>
        <color theme="1"/>
        <rFont val="Calibri"/>
        <family val="2"/>
      </rPr>
      <t>2. Select your specific assets:</t>
    </r>
    <r>
      <rPr>
        <sz val="14"/>
        <color theme="1"/>
        <rFont val="Calibri"/>
        <family val="2"/>
      </rPr>
      <t xml:space="preserve"> The second column allows you to select various items within the specific asset category (for example, a checking account).</t>
    </r>
  </si>
  <si>
    <r>
      <rPr>
        <b/>
        <sz val="14"/>
        <color theme="1"/>
        <rFont val="Calibri"/>
        <family val="2"/>
      </rPr>
      <t xml:space="preserve">2. Select your specific liabilities: </t>
    </r>
    <r>
      <rPr>
        <sz val="14"/>
        <color theme="1"/>
        <rFont val="Calibri"/>
        <family val="2"/>
      </rPr>
      <t>The second column allows you to select various items within the specific liability category (for example, a mortgage).</t>
    </r>
  </si>
  <si>
    <r>
      <rPr>
        <b/>
        <sz val="14"/>
        <color theme="1"/>
        <rFont val="Calibri"/>
        <family val="2"/>
      </rPr>
      <t xml:space="preserve">1. Select your liability category: </t>
    </r>
    <r>
      <rPr>
        <sz val="14"/>
        <color theme="1"/>
        <rFont val="Calibri"/>
        <family val="2"/>
      </rPr>
      <t>The far-left column has drop-down menus enabling you to designate a liability category (for example, loans).</t>
    </r>
  </si>
  <si>
    <t xml:space="preserve">An employer-sponsored retirement savings plan. You decide how much you would like to contribute and which investments offered by your plan you would like to purchase. A traditional 401(k) is funded with money deducted from your pre-tax salary. Some employers match contributions and may have a predetermined vesting schedule. It has annual contribution limits and early withdrawal penalties and restrictions. </t>
  </si>
  <si>
    <t>Find more information on using this tool and determining your net worth here:</t>
  </si>
  <si>
    <r>
      <rPr>
        <b/>
        <sz val="14"/>
        <color theme="1"/>
        <rFont val="Calibri"/>
        <family val="2"/>
      </rPr>
      <t>You are in the Instructions tab.</t>
    </r>
    <r>
      <rPr>
        <sz val="14"/>
        <color theme="1"/>
        <rFont val="Calibri"/>
        <family val="2"/>
      </rPr>
      <t xml:space="preserve"> This section shows you how to use this tracker. Each tab also includes specific instructions for that tab.</t>
    </r>
  </si>
  <si>
    <t>Assets minus Liabilities</t>
  </si>
  <si>
    <t>Summary of Assets</t>
  </si>
  <si>
    <t>Summary of Liabilities</t>
  </si>
  <si>
    <t>Capital gains</t>
  </si>
  <si>
    <t>A profit from the sale of something you own like real estate, investments, crypto assets, a business, vehicle or personal property.</t>
  </si>
  <si>
    <t>An investment account that offers tax-free growth when used for qualified education expenses, including tuition, fees and room and board.</t>
  </si>
  <si>
    <t xml:space="preserve">There are two major types: 1) Secured credit cards where credit is given by a lending institution after an individual pledges assets as security and 2) Unsecured credit cards, including the NEX/AAFES/MCX Military Star Card, bank or credit union credit cards, major credit cards and store credit cards. </t>
  </si>
  <si>
    <t xml:space="preserve">Anything on which you still owe money, including mortgages, loans, credit cards with a balance, medical bills, child support and alimony and other outstanding bills. </t>
  </si>
  <si>
    <t xml:space="preserve">Loans given to help service members in emergency situations. Includes the NMCRS Quick Assist Loan, Air Force Aid Society Falcon Loan, Army Emergency Relief Loan, Coast Guard Mutual Assistance Loan and National Guard Relief Foundation Loan. </t>
  </si>
  <si>
    <t xml:space="preserve">A financial instrument that gives an investor the opportunity to buy or sell its underlying security or stock at a prearranged price by a specified date. </t>
  </si>
  <si>
    <t>A loan given by the government or private lenders that must be paid back. This includes federal programs like Direct Student Loans, Stafford Loans, Plus Loans, Sallie Mae student loans, private loans from banks, credit unions and private lending organizations and Navy-Marine Corps Society Education Program (NMCRS) loans.</t>
  </si>
  <si>
    <t xml:space="preserve">You are on the Glossary tab. Reference this tab as needed for common financial definitions. </t>
  </si>
  <si>
    <t>An employer-sponsored retirement savings plan for employees of not-for-profit organizations. Also known as a tax-sheltered annuity (TSA) or a tax-deferred annuity (TDA). It has annual contribution limits and early withdrawal penalties and restrictions.</t>
  </si>
  <si>
    <t>A retirement savings account set up by an individual in which contributions are made after taxes and are taken out of your salary. It has annual contribution limits and early withdrawal penalties and restrictions.</t>
  </si>
  <si>
    <t>https://finred.usalearning.gov/ToolsAndAddRes/NetWorth</t>
  </si>
  <si>
    <t xml:space="preserve">A contract between you and an insurance company. You agree to pay regular premiums over a predetermined time period. In return, the insurance company promises to pay out a predetermined amount of money to your beneficiaries upon your death. </t>
  </si>
  <si>
    <t>A loan given by a financial institution or private lender to you enabling you to purchase a home, second home, commercial property or land.</t>
  </si>
  <si>
    <t>Any other outstanding debt, such as medical bills and business loans.</t>
  </si>
  <si>
    <t>A loan given to you by an insurance company based on the cash value of your life insurance policy, also known as a policy loan.</t>
  </si>
  <si>
    <r>
      <rPr>
        <b/>
        <sz val="14"/>
        <color theme="1"/>
        <rFont val="Calibri"/>
        <family val="2"/>
      </rPr>
      <t xml:space="preserve">The Assets tab </t>
    </r>
    <r>
      <rPr>
        <sz val="14"/>
        <color theme="1"/>
        <rFont val="Calibri"/>
        <family val="2"/>
      </rPr>
      <t>lists the items of monetary value that you own (for example, savings accounts, investments and real estate).</t>
    </r>
  </si>
  <si>
    <r>
      <rPr>
        <b/>
        <sz val="14"/>
        <color theme="1"/>
        <rFont val="Calibri"/>
        <family val="2"/>
      </rPr>
      <t>3. Add a description (optional):</t>
    </r>
    <r>
      <rPr>
        <sz val="14"/>
        <color theme="1"/>
        <rFont val="Calibri"/>
        <family val="2"/>
      </rPr>
      <t xml:space="preserve"> Use this column for additional information about the asset, like the name of the financial institution where your checking or saving account is held. </t>
    </r>
  </si>
  <si>
    <r>
      <rPr>
        <b/>
        <sz val="14"/>
        <color theme="1"/>
        <rFont val="Calibri"/>
        <family val="2"/>
      </rPr>
      <t>4. Designate your tracking time period:</t>
    </r>
    <r>
      <rPr>
        <sz val="14"/>
        <color theme="1"/>
        <rFont val="Calibri"/>
        <family val="2"/>
      </rPr>
      <t xml:space="preserve"> Customize the remaining columns to track your assets on a monthly, quarterly or annual basis. </t>
    </r>
    <r>
      <rPr>
        <i/>
        <sz val="14"/>
        <color theme="1"/>
        <rFont val="Calibri"/>
        <family val="2"/>
      </rPr>
      <t>Note: These customized time periods will be transferred to the Liabilities tab. For example, if you decide to track your assets on a monthly basis and title these columns “Oct. 2, 2022,” and “Nov. 2, 2022,” the time periods in the Liabilities tab will update to “Oct. 2, 2022,” and “Nov. 2, 2022.”</t>
    </r>
  </si>
  <si>
    <r>
      <rPr>
        <b/>
        <sz val="14"/>
        <color theme="1"/>
        <rFont val="Calibri"/>
        <family val="2"/>
      </rPr>
      <t>3. Add a description (optional):</t>
    </r>
    <r>
      <rPr>
        <sz val="14"/>
        <color theme="1"/>
        <rFont val="Calibri"/>
        <family val="2"/>
      </rPr>
      <t xml:space="preserve"> Use this column for additional information about the liability, like the name of the financial institution that holds your loan or mortgage.</t>
    </r>
  </si>
  <si>
    <r>
      <rPr>
        <b/>
        <sz val="14"/>
        <color theme="1"/>
        <rFont val="Calibri"/>
        <family val="2"/>
      </rPr>
      <t>4. Review your tracking time period:</t>
    </r>
    <r>
      <rPr>
        <sz val="14"/>
        <color theme="1"/>
        <rFont val="Calibri"/>
        <family val="2"/>
      </rPr>
      <t xml:space="preserve"> These time periods match those you designated in the Assets tab.</t>
    </r>
  </si>
  <si>
    <r>
      <rPr>
        <b/>
        <sz val="14"/>
        <color theme="1"/>
        <rFont val="Calibri"/>
        <family val="2"/>
      </rPr>
      <t>5. Enter your liability amounts:</t>
    </r>
    <r>
      <rPr>
        <sz val="14"/>
        <color theme="1"/>
        <rFont val="Calibri"/>
        <family val="2"/>
      </rPr>
      <t xml:space="preserve"> Enter the applicable dollar amounts that correspond to your specific liabilities. Enter the applicable dollar amounts that correspond to your specific liabilities. When entering numbers, enter the amount to pay off the debt today. The numbers you enter will be tallied and reflected on the Dashboard tab. The numbers you enter will be tallied and reflected on the Dashboard tab.</t>
    </r>
  </si>
  <si>
    <t xml:space="preserve">DESCRIPTION (optional): In the cells below, add any additional identifying information about the asset, like the name of the financial institution that holds your savings or checking account. </t>
  </si>
  <si>
    <t>Customize each of the time period column titles to track your assets on a monthly, quarterly or annual basis.</t>
  </si>
  <si>
    <t>Time Period Columns: When entering numbers below, enter the current market value of the asset.</t>
  </si>
  <si>
    <t>The title you enter will automatically update on the corresponding Liabilities tab column titles.</t>
  </si>
  <si>
    <t xml:space="preserve">Savings/money market savings account </t>
  </si>
  <si>
    <t>Bonds/U.S. Savings Bonds</t>
  </si>
  <si>
    <t>Commodity/Security futures/Options</t>
  </si>
  <si>
    <t>Automobiles and trucks (resale value - do not include leased vehicles)</t>
  </si>
  <si>
    <t xml:space="preserve">401(k)/403(b)/457(b)/Thrift Savings Plan </t>
  </si>
  <si>
    <t xml:space="preserve">Other (sponsored and non-sponsored plans)  </t>
  </si>
  <si>
    <t>Profit sharing/Employee stock ownership plan</t>
  </si>
  <si>
    <t>Roth IRA/Simple IRA/Traditional IRA/SEP IRA</t>
  </si>
  <si>
    <t>The time period columns duplicate the time periods you entered in the Assets tab.      Enter amount required to pay off debt today.</t>
  </si>
  <si>
    <t>Column13</t>
  </si>
  <si>
    <t>Child Support, Alimony and Spousal Support Payments</t>
  </si>
  <si>
    <t>ChildSupportAlimonyandSpousalSupportPayments</t>
  </si>
  <si>
    <t>Store credit card</t>
  </si>
  <si>
    <t>Credit card</t>
  </si>
  <si>
    <t>Military aid society emergency loan</t>
  </si>
  <si>
    <t>Mortgage or loan on second property/rental property/other real estate</t>
  </si>
  <si>
    <t>Personal/credit-builder/signature/debt consolidation loans</t>
  </si>
  <si>
    <t>Vehicle loan/recreational vehicle loan or lease</t>
  </si>
  <si>
    <t>Student education loan</t>
  </si>
  <si>
    <t>Crypto assets</t>
  </si>
  <si>
    <t>An item of financial value owned by an individual or corporation that could be exchanged or sold for cash or cash equivalent. Exclude common household items that have little resale value.</t>
  </si>
  <si>
    <t>Cash equivalent</t>
  </si>
  <si>
    <t>Assets that are not bills or coins but are liquid and can be turned into cash in a short period of time. Examples include U.S. Government Treasury bills and notes, bank certificates of deposit and money market funds.</t>
  </si>
  <si>
    <t>Regularly occurring bills such as rent, utilities, taxes and car insurance payments that have remaining balances or past due amounts.</t>
  </si>
  <si>
    <t>Overdue bills</t>
  </si>
  <si>
    <r>
      <rPr>
        <b/>
        <sz val="14"/>
        <color theme="1"/>
        <rFont val="Calibri"/>
        <family val="2"/>
      </rPr>
      <t>5. Enter your asset amounts:</t>
    </r>
    <r>
      <rPr>
        <sz val="14"/>
        <color theme="1"/>
        <rFont val="Calibri"/>
        <family val="2"/>
      </rPr>
      <t xml:space="preserve"> Enter the applicable dollar amounts that correspond to your specific liabilities. When entering numbers, enter the amount to pay off the debt today. The numbers you enter will be tallied and reflected on the Dashboard tab.</t>
    </r>
  </si>
  <si>
    <t>DESCRIPTION (optional): In the cells below, add any additional information about the liability, like the name of the financial institution that holds your mortgage or car loan.</t>
  </si>
  <si>
    <t xml:space="preserve">January </t>
  </si>
  <si>
    <t>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</si>
</sst>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quot;$&quot;#,##0"/>
    <numFmt numFmtId="165" formatCode="&quot;$&quot;\ #,##0"/>
    <numFmt numFmtId="166" formatCode=";;;"/>
    <numFmt numFmtId="167" formatCode="&quot;$&quot;#,##0.00"/>
  </numFmts>
  <fonts count="71">
    <font>
      <sz val="11"/>
      <color theme="1"/>
      <name val="Tw Cen MT"/>
      <family val="2"/>
      <scheme val="minor"/>
    </font>
    <font>
      <sz val="12"/>
      <color theme="1"/>
      <name val="Tw Cen MT"/>
      <family val="2"/>
      <scheme val="minor"/>
    </font>
    <font>
      <sz val="12"/>
      <color theme="1"/>
      <name val="Tw Cen MT"/>
      <family val="2"/>
      <scheme val="minor"/>
    </font>
    <font>
      <sz val="11"/>
      <color theme="1" tint="0.14999847407452621"/>
      <name val="Tw Cen MT"/>
      <family val="2"/>
      <scheme val="minor"/>
    </font>
    <font>
      <sz val="12"/>
      <color theme="1" tint="0.14999847407452621"/>
      <name val="Tw Cen MT"/>
      <family val="2"/>
      <scheme val="minor"/>
    </font>
    <font>
      <sz val="14"/>
      <color theme="1" tint="0.14999847407452621"/>
      <name val="Tw Cen MT"/>
      <family val="2"/>
      <scheme val="minor"/>
    </font>
    <font>
      <sz val="16"/>
      <color theme="1" tint="0.14999847407452621"/>
      <name val="Tw Cen MT"/>
      <family val="2"/>
      <scheme val="minor"/>
    </font>
    <font>
      <sz val="20"/>
      <color theme="1" tint="0.14999847407452621"/>
      <name val="Tw Cen MT"/>
      <family val="2"/>
      <scheme val="minor"/>
    </font>
    <font>
      <sz val="11"/>
      <color theme="0"/>
      <name val="Tw Cen MT"/>
      <family val="2"/>
      <scheme val="minor"/>
    </font>
    <font>
      <sz val="48"/>
      <color theme="1" tint="0.14999847407452621"/>
      <name val="Franklin Gothic Medium"/>
      <family val="2"/>
      <scheme val="major"/>
    </font>
    <font>
      <sz val="20"/>
      <color theme="0"/>
      <name val="Tw Cen MT"/>
      <family val="2"/>
      <scheme val="minor"/>
    </font>
    <font>
      <sz val="10"/>
      <color theme="0"/>
      <name val="Tw Cen MT"/>
      <family val="2"/>
      <scheme val="minor"/>
    </font>
    <font>
      <sz val="12"/>
      <color theme="0"/>
      <name val="Tw Cen MT"/>
      <family val="2"/>
      <scheme val="minor"/>
    </font>
    <font>
      <sz val="16"/>
      <color theme="0"/>
      <name val="Tw Cen MT"/>
      <family val="2"/>
      <scheme val="minor"/>
    </font>
    <font>
      <sz val="12"/>
      <color theme="1" tint="0.14999847407452621"/>
      <name val="Franklin Gothic Medium"/>
      <family val="2"/>
      <scheme val="major"/>
    </font>
    <font>
      <sz val="28"/>
      <color theme="1" tint="0.14999847407452621"/>
      <name val="Franklin Gothic Medium"/>
      <family val="2"/>
      <scheme val="major"/>
    </font>
    <font>
      <sz val="8"/>
      <color theme="1" tint="0.14999847407452621"/>
      <name val="Tw Cen MT"/>
      <family val="2"/>
      <scheme val="minor"/>
    </font>
    <font>
      <sz val="11"/>
      <name val="Tw Cen MT"/>
      <family val="2"/>
      <scheme val="minor"/>
    </font>
    <font>
      <sz val="20"/>
      <name val="Tw Cen MT"/>
      <family val="2"/>
      <scheme val="minor"/>
    </font>
    <font>
      <sz val="14"/>
      <name val="Tw Cen MT"/>
      <family val="2"/>
      <scheme val="minor"/>
    </font>
    <font>
      <sz val="12"/>
      <name val="Tw Cen MT"/>
      <family val="2"/>
      <scheme val="minor"/>
    </font>
    <font>
      <sz val="16"/>
      <name val="Tw Cen MT"/>
      <family val="2"/>
      <scheme val="minor"/>
    </font>
    <font>
      <sz val="8"/>
      <name val="Tw Cen MT"/>
      <family val="2"/>
      <scheme val="minor"/>
    </font>
    <font>
      <sz val="11"/>
      <color theme="1"/>
      <name val="Tw Cen MT"/>
      <family val="2"/>
      <scheme val="minor"/>
    </font>
    <font>
      <sz val="36"/>
      <color theme="1" tint="4.9989318521683403E-2"/>
      <name val="Franklin Gothic Medium (Heading"/>
    </font>
    <font>
      <b/>
      <sz val="11"/>
      <color theme="1" tint="4.9989318521683403E-2"/>
      <name val="Tw Cen MT"/>
      <family val="2"/>
      <scheme val="minor"/>
    </font>
    <font>
      <sz val="24"/>
      <color theme="1"/>
      <name val="Tw Cen MT"/>
      <family val="2"/>
      <scheme val="minor"/>
    </font>
    <font>
      <sz val="16"/>
      <color theme="1"/>
      <name val="Tw Cen MT"/>
      <family val="2"/>
      <scheme val="minor"/>
    </font>
    <font>
      <sz val="20"/>
      <color theme="1"/>
      <name val="Tw Cen MT"/>
      <family val="2"/>
      <scheme val="minor"/>
    </font>
    <font>
      <sz val="10"/>
      <name val="Tw Cen MT"/>
      <family val="2"/>
      <scheme val="minor"/>
    </font>
    <font>
      <b/>
      <sz val="11"/>
      <color theme="1"/>
      <name val="Tw Cen MT"/>
      <family val="2"/>
      <scheme val="minor"/>
    </font>
    <font>
      <b/>
      <sz val="14"/>
      <color theme="1"/>
      <name val="Tw Cen MT"/>
      <family val="2"/>
      <scheme val="minor"/>
    </font>
    <font>
      <sz val="13"/>
      <color theme="1" tint="0.14999847407452621"/>
      <name val="Tw Cen MT"/>
      <family val="2"/>
      <scheme val="minor"/>
    </font>
    <font>
      <sz val="36"/>
      <color theme="1"/>
      <name val="Franklin Gothic Medium (Heading"/>
    </font>
    <font>
      <b/>
      <sz val="14"/>
      <color theme="1" tint="4.9989318521683403E-2"/>
      <name val="Tw Cen MT"/>
      <family val="2"/>
      <scheme val="minor"/>
    </font>
    <font>
      <sz val="10"/>
      <color theme="1"/>
      <name val="Calibri"/>
      <family val="2"/>
    </font>
    <font>
      <b/>
      <sz val="10"/>
      <color theme="1"/>
      <name val="Calibri"/>
      <family val="2"/>
    </font>
    <font>
      <sz val="28"/>
      <color theme="1" tint="0.14999847407452621"/>
      <name val="Tw Cen MT"/>
      <family val="2"/>
      <scheme val="minor"/>
    </font>
    <font>
      <b/>
      <sz val="14"/>
      <color theme="1"/>
      <name val="Calibri"/>
      <family val="2"/>
    </font>
    <font>
      <b/>
      <sz val="14"/>
      <color theme="1"/>
      <name val="Calibri Bold"/>
    </font>
    <font>
      <sz val="14"/>
      <color theme="1"/>
      <name val="Calibri"/>
      <family val="2"/>
    </font>
    <font>
      <sz val="11"/>
      <color theme="1"/>
      <name val="Calibri"/>
      <family val="2"/>
    </font>
    <font>
      <sz val="18"/>
      <color theme="1"/>
      <name val="Calibri"/>
      <family val="2"/>
    </font>
    <font>
      <sz val="14"/>
      <color theme="1" tint="0.14999847407452621"/>
      <name val="Calibri"/>
      <family val="2"/>
    </font>
    <font>
      <sz val="48"/>
      <color theme="1" tint="0.14999847407452621"/>
      <name val="Calibri"/>
      <family val="2"/>
    </font>
    <font>
      <sz val="12"/>
      <color theme="1" tint="0.14999847407452621"/>
      <name val="Calibri"/>
      <family val="2"/>
    </font>
    <font>
      <b/>
      <sz val="14"/>
      <color theme="1" tint="0.14999847407452621"/>
      <name val="Calibri"/>
      <family val="2"/>
    </font>
    <font>
      <sz val="11"/>
      <color theme="1" tint="0.14999847407452621"/>
      <name val="Calibri"/>
      <family val="2"/>
    </font>
    <font>
      <b/>
      <sz val="15"/>
      <color theme="1" tint="0.14999847407452621"/>
      <name val="Calibri"/>
      <family val="2"/>
    </font>
    <font>
      <b/>
      <sz val="15"/>
      <color theme="1"/>
      <name val="Calibri"/>
      <family val="2"/>
    </font>
    <font>
      <b/>
      <sz val="15"/>
      <color theme="1" tint="0.14999847407452621"/>
      <name val="Tw Cen MT"/>
      <family val="2"/>
      <scheme val="minor"/>
    </font>
    <font>
      <sz val="30"/>
      <color theme="8"/>
      <name val="Calibri Bold"/>
    </font>
    <font>
      <sz val="30"/>
      <color theme="5"/>
      <name val="Calibri Bold"/>
    </font>
    <font>
      <sz val="25"/>
      <color theme="1" tint="0.14999847407452621"/>
      <name val="Calibri Bold"/>
    </font>
    <font>
      <u/>
      <sz val="11"/>
      <color theme="10"/>
      <name val="Tw Cen MT"/>
      <family val="2"/>
      <scheme val="minor"/>
    </font>
    <font>
      <u/>
      <sz val="14"/>
      <color theme="10"/>
      <name val="Calibri"/>
      <family val="2"/>
    </font>
    <font>
      <i/>
      <sz val="14"/>
      <color theme="1"/>
      <name val="Calibri"/>
      <family val="2"/>
    </font>
    <font>
      <b/>
      <sz val="18"/>
      <color theme="1"/>
      <name val="Calibri Bold"/>
    </font>
    <font>
      <sz val="22"/>
      <color theme="1"/>
      <name val="Calibri Bold"/>
    </font>
    <font>
      <b/>
      <sz val="14"/>
      <color theme="1" tint="0.14999847407452621"/>
      <name val="Calibri Bold"/>
    </font>
    <font>
      <b/>
      <sz val="18"/>
      <color theme="1" tint="0.14999847407452621"/>
      <name val="Calibri Bold"/>
    </font>
    <font>
      <b/>
      <sz val="12"/>
      <color theme="1" tint="0.14999847407452621"/>
      <name val="Calibri"/>
      <family val="2"/>
    </font>
    <font>
      <b/>
      <sz val="14"/>
      <name val="Calibri"/>
      <family val="2"/>
    </font>
    <font>
      <sz val="14"/>
      <name val="Calibri"/>
      <family val="2"/>
    </font>
    <font>
      <b/>
      <sz val="20"/>
      <color theme="1" tint="0.14999847407452621"/>
      <name val="Calibri"/>
      <family val="2"/>
    </font>
    <font>
      <sz val="18"/>
      <color theme="1" tint="0.14999847407452621"/>
      <name val="Calibri Bold"/>
    </font>
    <font>
      <sz val="16"/>
      <color theme="1"/>
      <name val="Calibri Bold"/>
    </font>
    <font>
      <b/>
      <sz val="18"/>
      <color theme="1"/>
      <name val="Calibri"/>
      <family val="2"/>
    </font>
    <font>
      <sz val="13"/>
      <color theme="1" tint="0.14999847407452621"/>
      <name val="Calibri Bold"/>
    </font>
    <font>
      <b/>
      <sz val="15"/>
      <color theme="1"/>
      <name val="Tw Cen MT"/>
      <family val="2"/>
      <scheme val="minor"/>
    </font>
    <font>
      <b/>
      <sz val="13"/>
      <color theme="1"/>
      <name val="Tw Cen MT"/>
      <family val="2"/>
      <scheme val="minor"/>
    </font>
  </fonts>
  <fills count="12">
    <fill>
      <patternFill patternType="none"/>
    </fill>
    <fill>
      <patternFill patternType="gray125"/>
    </fill>
    <fill>
      <patternFill patternType="solid">
        <fgColor rgb="FFFDB813"/>
        <bgColor indexed="64"/>
      </patternFill>
    </fill>
    <fill>
      <patternFill patternType="solid">
        <fgColor rgb="FF0F3555"/>
        <bgColor indexed="64"/>
      </patternFill>
    </fill>
    <fill>
      <patternFill patternType="solid">
        <fgColor rgb="FF79A13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s>
  <borders count="17">
    <border>
      <left/>
      <right/>
      <top/>
      <bottom/>
      <diagonal/>
    </border>
    <border>
      <left/>
      <right/>
      <top/>
      <bottom style="thin">
        <color indexed="64"/>
      </bottom>
      <diagonal/>
    </border>
    <border>
      <left/>
      <right/>
      <top/>
      <bottom style="medium">
        <color theme="0" tint="-0.249977111117893"/>
      </bottom>
      <diagonal/>
    </border>
    <border>
      <left style="hair">
        <color theme="1"/>
      </left>
      <right style="hair">
        <color theme="1"/>
      </right>
      <top style="thin">
        <color theme="1"/>
      </top>
      <bottom style="thin">
        <color theme="1"/>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style="medium">
        <color theme="0" tint="-0.34998626667073579"/>
      </top>
      <bottom/>
      <diagonal/>
    </border>
    <border>
      <left/>
      <right/>
      <top style="thin">
        <color theme="0" tint="-0.2499465926084170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medium">
        <color theme="0" tint="-0.34998626667073579"/>
      </top>
      <bottom style="medium">
        <color theme="0" tint="-0.249977111117893"/>
      </bottom>
      <diagonal/>
    </border>
    <border>
      <left/>
      <right/>
      <top style="medium">
        <color theme="0" tint="-0.249977111117893"/>
      </top>
      <bottom style="medium">
        <color theme="0" tint="-0.249977111117893"/>
      </bottom>
      <diagonal/>
    </border>
    <border>
      <left style="hair">
        <color theme="1"/>
      </left>
      <right style="hair">
        <color theme="1"/>
      </right>
      <top/>
      <bottom style="thin">
        <color theme="1"/>
      </bottom>
      <diagonal/>
    </border>
    <border>
      <left/>
      <right/>
      <top/>
      <bottom style="thin">
        <color theme="1"/>
      </bottom>
      <diagonal/>
    </border>
    <border>
      <left/>
      <right/>
      <top/>
      <bottom style="medium">
        <color indexed="64"/>
      </bottom>
      <diagonal/>
    </border>
  </borders>
  <cellStyleXfs count="3">
    <xf numFmtId="0" fontId="0" fillId="0" borderId="0"/>
    <xf numFmtId="44" fontId="23" fillId="0" borderId="0" applyFont="0" applyFill="0" applyBorder="0" applyAlignment="0" applyProtection="0"/>
    <xf numFmtId="0" fontId="54" fillId="0" borderId="0" applyNumberFormat="0" applyFill="0" applyBorder="0" applyAlignment="0" applyProtection="0"/>
  </cellStyleXfs>
  <cellXfs count="184">
    <xf numFmtId="0" fontId="0" fillId="0" borderId="0" xfId="0"/>
    <xf numFmtId="0" fontId="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64" fontId="4" fillId="0" borderId="0" xfId="0" applyNumberFormat="1" applyFont="1" applyAlignment="1">
      <alignment horizontal="left" vertical="center"/>
    </xf>
    <xf numFmtId="165" fontId="4" fillId="0" borderId="0" xfId="0" applyNumberFormat="1" applyFont="1" applyAlignment="1">
      <alignment horizontal="right" vertical="center"/>
    </xf>
    <xf numFmtId="165" fontId="4" fillId="0" borderId="0" xfId="0" applyNumberFormat="1"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44" fontId="4" fillId="0" borderId="0" xfId="0" applyNumberFormat="1" applyFont="1" applyAlignment="1">
      <alignment horizontal="center" vertical="center"/>
    </xf>
    <xf numFmtId="44" fontId="4" fillId="0" borderId="0" xfId="0" applyNumberFormat="1"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166" fontId="0" fillId="0" borderId="0" xfId="0" applyNumberFormat="1" applyAlignment="1">
      <alignment horizontal="left" vertical="center" indent="1"/>
    </xf>
    <xf numFmtId="166" fontId="0" fillId="0" borderId="0" xfId="0" applyNumberFormat="1" applyAlignment="1">
      <alignment horizontal="left" vertical="center"/>
    </xf>
    <xf numFmtId="0" fontId="6" fillId="0" borderId="0" xfId="0" applyFont="1" applyAlignment="1">
      <alignment horizontal="left" vertical="center"/>
    </xf>
    <xf numFmtId="44" fontId="4" fillId="0" borderId="0" xfId="0" applyNumberFormat="1" applyFont="1" applyAlignment="1">
      <alignment horizontal="left" vertical="center" indent="1"/>
    </xf>
    <xf numFmtId="44" fontId="4" fillId="2" borderId="0" xfId="0" applyNumberFormat="1" applyFont="1" applyFill="1" applyAlignment="1">
      <alignment horizontal="center" vertical="center"/>
    </xf>
    <xf numFmtId="44" fontId="4" fillId="3" borderId="0" xfId="0" applyNumberFormat="1" applyFont="1" applyFill="1" applyAlignment="1">
      <alignment horizontal="left" vertical="center"/>
    </xf>
    <xf numFmtId="164" fontId="9" fillId="0" borderId="0" xfId="0" applyNumberFormat="1" applyFont="1" applyAlignment="1">
      <alignment vertical="top"/>
    </xf>
    <xf numFmtId="165" fontId="4" fillId="0" borderId="0" xfId="0" applyNumberFormat="1" applyFont="1" applyAlignment="1">
      <alignment horizontal="left" vertical="center" indent="1"/>
    </xf>
    <xf numFmtId="0" fontId="5" fillId="0" borderId="0" xfId="0" applyFont="1" applyAlignment="1">
      <alignment horizontal="left" vertical="center" indent="1"/>
    </xf>
    <xf numFmtId="0" fontId="0" fillId="0" borderId="0" xfId="0" applyAlignment="1">
      <alignment horizontal="left" vertical="center"/>
    </xf>
    <xf numFmtId="0" fontId="17" fillId="0" borderId="0" xfId="0" applyFont="1" applyAlignment="1">
      <alignment horizontal="left" vertical="center"/>
    </xf>
    <xf numFmtId="0" fontId="29"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xf>
    <xf numFmtId="164" fontId="9" fillId="0" borderId="0" xfId="0" applyNumberFormat="1" applyFont="1" applyAlignment="1">
      <alignment horizontal="left" vertical="top"/>
    </xf>
    <xf numFmtId="165" fontId="5"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31" fillId="0" borderId="0" xfId="0" applyFont="1" applyAlignment="1">
      <alignment vertical="center" wrapText="1"/>
    </xf>
    <xf numFmtId="0" fontId="0" fillId="0" borderId="0" xfId="0" applyAlignment="1">
      <alignment horizontal="left" vertical="center" indent="1"/>
    </xf>
    <xf numFmtId="0" fontId="25" fillId="0" borderId="2" xfId="0" applyFont="1" applyBorder="1" applyAlignment="1">
      <alignment horizontal="left" vertical="center" wrapText="1"/>
    </xf>
    <xf numFmtId="0" fontId="0" fillId="0" borderId="2" xfId="0" applyBorder="1"/>
    <xf numFmtId="0" fontId="30" fillId="0" borderId="0" xfId="0" applyFont="1" applyAlignment="1">
      <alignment vertical="center"/>
    </xf>
    <xf numFmtId="0" fontId="0" fillId="0" borderId="0" xfId="0" applyAlignment="1">
      <alignment horizontal="left" vertical="top"/>
    </xf>
    <xf numFmtId="0" fontId="17" fillId="0" borderId="0" xfId="0" applyFont="1" applyAlignment="1">
      <alignment horizontal="left" vertical="top"/>
    </xf>
    <xf numFmtId="0" fontId="25"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28" fillId="0" borderId="0" xfId="0" applyFont="1" applyAlignment="1">
      <alignment horizontal="left" vertical="center"/>
    </xf>
    <xf numFmtId="0" fontId="0" fillId="0" borderId="0" xfId="0" applyAlignment="1">
      <alignment vertical="center" wrapText="1"/>
    </xf>
    <xf numFmtId="0" fontId="30" fillId="0" borderId="0" xfId="0" applyFont="1" applyAlignment="1">
      <alignment vertical="center" wrapText="1"/>
    </xf>
    <xf numFmtId="0" fontId="32" fillId="0" borderId="0" xfId="0" applyFont="1" applyAlignment="1">
      <alignment horizontal="center" vertical="center"/>
    </xf>
    <xf numFmtId="0" fontId="26" fillId="0" borderId="0" xfId="0" applyFont="1" applyAlignment="1">
      <alignment horizontal="left" vertical="center"/>
    </xf>
    <xf numFmtId="165" fontId="24" fillId="0" borderId="0" xfId="1" applyNumberFormat="1" applyFont="1" applyFill="1" applyAlignment="1">
      <alignment horizontal="left" vertical="top"/>
    </xf>
    <xf numFmtId="165" fontId="33" fillId="0" borderId="0" xfId="1" applyNumberFormat="1" applyFont="1" applyFill="1" applyAlignment="1">
      <alignment horizontal="left" vertical="top"/>
    </xf>
    <xf numFmtId="0" fontId="34" fillId="0" borderId="2" xfId="0" applyFont="1" applyBorder="1" applyAlignment="1">
      <alignment horizontal="left" vertical="center" wrapText="1"/>
    </xf>
    <xf numFmtId="0" fontId="23" fillId="0" borderId="0" xfId="0" applyFont="1" applyAlignment="1">
      <alignment vertical="center" wrapText="1"/>
    </xf>
    <xf numFmtId="0" fontId="0" fillId="0" borderId="0" xfId="0" applyAlignment="1">
      <alignment wrapText="1"/>
    </xf>
    <xf numFmtId="0" fontId="1" fillId="0" borderId="0" xfId="0" applyFont="1" applyAlignment="1">
      <alignment horizontal="left" vertical="center" indent="1"/>
    </xf>
    <xf numFmtId="0" fontId="31" fillId="0" borderId="0" xfId="0" applyFont="1" applyAlignment="1">
      <alignment horizontal="left" vertical="center" wrapText="1" indent="1"/>
    </xf>
    <xf numFmtId="0" fontId="42" fillId="0" borderId="0" xfId="0" applyFont="1" applyAlignment="1">
      <alignment vertical="top" wrapText="1"/>
    </xf>
    <xf numFmtId="164" fontId="44" fillId="0" borderId="0" xfId="0" applyNumberFormat="1" applyFont="1" applyAlignment="1">
      <alignment vertical="top"/>
    </xf>
    <xf numFmtId="0" fontId="45" fillId="0" borderId="0" xfId="0" applyFont="1" applyAlignment="1">
      <alignment horizontal="left" vertical="center" indent="1"/>
    </xf>
    <xf numFmtId="0" fontId="46" fillId="0" borderId="0" xfId="0" applyFont="1" applyAlignment="1">
      <alignment horizontal="left" vertical="center" indent="1"/>
    </xf>
    <xf numFmtId="0" fontId="47" fillId="0" borderId="0" xfId="0" applyFont="1" applyAlignment="1">
      <alignment horizontal="center" vertical="center"/>
    </xf>
    <xf numFmtId="0" fontId="43" fillId="0" borderId="0" xfId="0" applyFont="1" applyAlignment="1">
      <alignment horizontal="center" vertical="center"/>
    </xf>
    <xf numFmtId="0" fontId="45" fillId="2" borderId="0" xfId="0" applyFont="1" applyFill="1" applyAlignment="1">
      <alignment horizontal="center" vertical="center"/>
    </xf>
    <xf numFmtId="0" fontId="47" fillId="0" borderId="4" xfId="0" applyFont="1" applyBorder="1" applyAlignment="1">
      <alignment horizontal="center" vertical="center"/>
    </xf>
    <xf numFmtId="0" fontId="43" fillId="0" borderId="4" xfId="0" applyFont="1" applyBorder="1" applyAlignment="1">
      <alignment horizontal="center" vertical="center"/>
    </xf>
    <xf numFmtId="0" fontId="3" fillId="0" borderId="4" xfId="0" applyFont="1" applyBorder="1" applyAlignment="1">
      <alignment horizontal="center" vertical="center"/>
    </xf>
    <xf numFmtId="0" fontId="41" fillId="0" borderId="4" xfId="0" applyFont="1" applyBorder="1"/>
    <xf numFmtId="0" fontId="40" fillId="0" borderId="4" xfId="0" applyFont="1" applyBorder="1"/>
    <xf numFmtId="164" fontId="4" fillId="0" borderId="4" xfId="0" applyNumberFormat="1" applyFont="1" applyBorder="1" applyAlignment="1">
      <alignment horizontal="left" vertical="center"/>
    </xf>
    <xf numFmtId="0" fontId="4" fillId="0" borderId="4" xfId="0" applyFont="1" applyBorder="1" applyAlignment="1">
      <alignment horizontal="center" vertical="center"/>
    </xf>
    <xf numFmtId="0" fontId="5" fillId="0" borderId="4" xfId="0" applyFont="1" applyBorder="1" applyAlignment="1">
      <alignment horizontal="left" vertical="center" indent="1"/>
    </xf>
    <xf numFmtId="165" fontId="48" fillId="0" borderId="0" xfId="0" applyNumberFormat="1" applyFont="1" applyAlignment="1">
      <alignment horizontal="left" vertical="center"/>
    </xf>
    <xf numFmtId="0" fontId="48" fillId="0" borderId="0" xfId="0" applyFont="1" applyAlignment="1">
      <alignment horizontal="left" vertical="center"/>
    </xf>
    <xf numFmtId="0" fontId="49" fillId="0" borderId="4" xfId="0" applyFont="1" applyBorder="1" applyAlignment="1">
      <alignment horizontal="left"/>
    </xf>
    <xf numFmtId="165" fontId="50" fillId="0" borderId="4" xfId="0" applyNumberFormat="1" applyFont="1" applyBorder="1" applyAlignment="1">
      <alignment horizontal="left" vertical="center"/>
    </xf>
    <xf numFmtId="0" fontId="43" fillId="0" borderId="6" xfId="0" applyFont="1" applyBorder="1" applyAlignment="1">
      <alignment horizontal="center" vertical="center"/>
    </xf>
    <xf numFmtId="0" fontId="40" fillId="0" borderId="7" xfId="0" applyFont="1" applyBorder="1" applyAlignment="1">
      <alignment horizontal="left" vertical="center" indent="1"/>
    </xf>
    <xf numFmtId="0" fontId="40" fillId="0" borderId="8" xfId="0" applyFont="1" applyBorder="1" applyAlignment="1">
      <alignment horizontal="left" vertical="center" indent="1"/>
    </xf>
    <xf numFmtId="0" fontId="48" fillId="0" borderId="0" xfId="0" applyFont="1" applyAlignment="1">
      <alignment horizontal="left" vertical="center" indent="1"/>
    </xf>
    <xf numFmtId="0" fontId="40" fillId="0" borderId="9" xfId="0" applyFont="1" applyBorder="1" applyAlignment="1">
      <alignment horizontal="left" indent="1"/>
    </xf>
    <xf numFmtId="165" fontId="49" fillId="0" borderId="0" xfId="0" applyNumberFormat="1" applyFont="1" applyAlignment="1">
      <alignment horizontal="left" vertical="center"/>
    </xf>
    <xf numFmtId="0" fontId="40" fillId="0" borderId="10" xfId="0" applyFont="1" applyBorder="1" applyAlignment="1">
      <alignment horizontal="left" vertical="center" indent="1"/>
    </xf>
    <xf numFmtId="0" fontId="38" fillId="0" borderId="11" xfId="0" applyFont="1" applyBorder="1" applyAlignment="1">
      <alignment horizontal="left" vertical="center" indent="1"/>
    </xf>
    <xf numFmtId="0" fontId="5" fillId="0" borderId="0" xfId="0" applyFont="1" applyAlignment="1">
      <alignment horizontal="left" vertical="center"/>
    </xf>
    <xf numFmtId="0" fontId="19" fillId="0" borderId="0" xfId="0" applyFont="1" applyAlignment="1">
      <alignment horizontal="left" vertical="center"/>
    </xf>
    <xf numFmtId="0" fontId="43" fillId="2" borderId="0" xfId="0" applyFont="1" applyFill="1" applyAlignment="1">
      <alignment horizontal="left" vertical="center"/>
    </xf>
    <xf numFmtId="0" fontId="51" fillId="0" borderId="0" xfId="0" applyFont="1" applyAlignment="1" applyProtection="1">
      <alignment horizontal="left" vertical="center"/>
      <protection locked="0"/>
    </xf>
    <xf numFmtId="0" fontId="52" fillId="0" borderId="0" xfId="0" applyFont="1" applyAlignment="1">
      <alignment horizontal="left" vertical="center"/>
    </xf>
    <xf numFmtId="0" fontId="45" fillId="3" borderId="0" xfId="0" applyFont="1" applyFill="1" applyAlignment="1">
      <alignment horizontal="center" vertical="center"/>
    </xf>
    <xf numFmtId="0" fontId="45" fillId="3" borderId="0" xfId="0" applyFont="1" applyFill="1" applyAlignment="1">
      <alignment horizontal="left" vertical="center" indent="1"/>
    </xf>
    <xf numFmtId="0" fontId="53" fillId="0" borderId="0" xfId="0" applyFont="1" applyAlignment="1">
      <alignment horizontal="center" vertical="center"/>
    </xf>
    <xf numFmtId="0" fontId="59" fillId="0" borderId="0" xfId="0" applyFont="1" applyAlignment="1">
      <alignment vertical="center" wrapText="1"/>
    </xf>
    <xf numFmtId="0" fontId="60" fillId="5" borderId="0" xfId="0" applyFont="1" applyFill="1" applyAlignment="1" applyProtection="1">
      <alignment horizontal="center" vertical="center" wrapText="1"/>
      <protection locked="0"/>
    </xf>
    <xf numFmtId="0" fontId="46" fillId="0" borderId="0" xfId="0" applyFont="1" applyAlignment="1">
      <alignment horizontal="left" vertical="center" wrapText="1"/>
    </xf>
    <xf numFmtId="167" fontId="43" fillId="0" borderId="0" xfId="0" applyNumberFormat="1" applyFont="1" applyAlignment="1" applyProtection="1">
      <alignment horizontal="center" vertical="center"/>
      <protection locked="0"/>
    </xf>
    <xf numFmtId="0" fontId="46" fillId="0" borderId="3" xfId="0" applyFont="1" applyBorder="1" applyAlignment="1" applyProtection="1">
      <alignment horizontal="left" vertical="center" wrapText="1"/>
      <protection locked="0"/>
    </xf>
    <xf numFmtId="0" fontId="43" fillId="0" borderId="0" xfId="0" applyFont="1" applyAlignment="1" applyProtection="1">
      <alignment horizontal="left" vertical="top"/>
      <protection locked="0"/>
    </xf>
    <xf numFmtId="0" fontId="43" fillId="0" borderId="0" xfId="0" applyFont="1" applyAlignment="1" applyProtection="1">
      <alignment horizontal="center" vertical="top"/>
      <protection locked="0"/>
    </xf>
    <xf numFmtId="0" fontId="61" fillId="0" borderId="0" xfId="0" applyFont="1" applyAlignment="1">
      <alignment horizontal="left" vertical="center" indent="1"/>
    </xf>
    <xf numFmtId="0" fontId="59" fillId="0" borderId="0" xfId="0" applyFont="1" applyAlignment="1">
      <alignment vertical="top" wrapText="1"/>
    </xf>
    <xf numFmtId="0" fontId="65" fillId="0" borderId="0" xfId="0" applyFont="1" applyAlignment="1">
      <alignment vertical="center"/>
    </xf>
    <xf numFmtId="0" fontId="60" fillId="0" borderId="0" xfId="0" applyFont="1" applyAlignment="1">
      <alignment vertical="center"/>
    </xf>
    <xf numFmtId="0" fontId="60" fillId="0" borderId="0" xfId="0" applyFont="1" applyAlignment="1">
      <alignment horizontal="left" vertical="center"/>
    </xf>
    <xf numFmtId="0" fontId="59" fillId="10" borderId="0" xfId="0" applyFont="1" applyFill="1" applyAlignment="1">
      <alignment vertical="top" wrapText="1"/>
    </xf>
    <xf numFmtId="0" fontId="35" fillId="10" borderId="0" xfId="0" applyFont="1" applyFill="1" applyAlignment="1">
      <alignment horizontal="left" vertical="top" wrapText="1" indent="1"/>
    </xf>
    <xf numFmtId="44" fontId="14" fillId="10" borderId="0" xfId="0" applyNumberFormat="1" applyFont="1" applyFill="1" applyAlignment="1" applyProtection="1">
      <alignment horizontal="left" vertical="center"/>
      <protection locked="0"/>
    </xf>
    <xf numFmtId="0" fontId="66" fillId="10" borderId="0" xfId="0" applyFont="1" applyFill="1" applyAlignment="1">
      <alignment horizontal="center" vertical="center"/>
    </xf>
    <xf numFmtId="0" fontId="14" fillId="10" borderId="0" xfId="0" applyFont="1" applyFill="1" applyAlignment="1" applyProtection="1">
      <alignment horizontal="left" vertical="center" indent="1"/>
      <protection locked="0"/>
    </xf>
    <xf numFmtId="44" fontId="4" fillId="2" borderId="15" xfId="0" applyNumberFormat="1" applyFont="1" applyFill="1" applyBorder="1" applyAlignment="1">
      <alignment horizontal="center" vertical="center"/>
    </xf>
    <xf numFmtId="44" fontId="37" fillId="0" borderId="0" xfId="0" applyNumberFormat="1" applyFont="1" applyAlignment="1" applyProtection="1">
      <alignment horizontal="left" vertical="center"/>
      <protection locked="0"/>
    </xf>
    <xf numFmtId="0" fontId="37" fillId="0" borderId="0" xfId="0" applyFont="1" applyAlignment="1" applyProtection="1">
      <alignment horizontal="left" vertical="center"/>
      <protection locked="0"/>
    </xf>
    <xf numFmtId="0" fontId="60" fillId="0" borderId="0" xfId="0" applyFont="1" applyAlignment="1">
      <alignment horizontal="left"/>
    </xf>
    <xf numFmtId="0" fontId="46" fillId="0" borderId="0" xfId="0" applyFont="1" applyAlignment="1">
      <alignment horizontal="left" vertical="center" wrapText="1" indent="1"/>
    </xf>
    <xf numFmtId="0" fontId="59" fillId="11" borderId="0" xfId="0" applyFont="1" applyFill="1" applyAlignment="1">
      <alignment vertical="top" wrapText="1"/>
    </xf>
    <xf numFmtId="0" fontId="35" fillId="11" borderId="0" xfId="0" applyFont="1" applyFill="1" applyAlignment="1">
      <alignment horizontal="left" vertical="top" wrapText="1" indent="1"/>
    </xf>
    <xf numFmtId="44" fontId="14" fillId="11" borderId="0" xfId="0" applyNumberFormat="1" applyFont="1" applyFill="1" applyAlignment="1" applyProtection="1">
      <alignment horizontal="left" vertical="center"/>
      <protection locked="0"/>
    </xf>
    <xf numFmtId="0" fontId="66" fillId="11" borderId="0" xfId="0" applyFont="1" applyFill="1" applyAlignment="1">
      <alignment horizontal="center" vertical="center"/>
    </xf>
    <xf numFmtId="0" fontId="14" fillId="11" borderId="0" xfId="0" applyFont="1" applyFill="1" applyAlignment="1" applyProtection="1">
      <alignment horizontal="left" vertical="center" indent="1"/>
      <protection locked="0"/>
    </xf>
    <xf numFmtId="0" fontId="46" fillId="0" borderId="14" xfId="0" applyFont="1" applyBorder="1" applyAlignment="1">
      <alignment horizontal="center" vertical="center" wrapText="1"/>
    </xf>
    <xf numFmtId="0" fontId="0" fillId="0" borderId="0" xfId="0" applyProtection="1">
      <protection locked="0"/>
    </xf>
    <xf numFmtId="0" fontId="43" fillId="0" borderId="0" xfId="0" applyFont="1" applyAlignment="1" applyProtection="1">
      <alignment horizontal="left" vertical="center"/>
      <protection locked="0"/>
    </xf>
    <xf numFmtId="0" fontId="40" fillId="0" borderId="0" xfId="0" applyFont="1" applyAlignment="1" applyProtection="1">
      <alignment vertical="top"/>
      <protection locked="0"/>
    </xf>
    <xf numFmtId="0" fontId="31" fillId="0" borderId="0" xfId="0" applyFont="1" applyAlignment="1" applyProtection="1">
      <alignment vertical="top" wrapText="1"/>
      <protection locked="0"/>
    </xf>
    <xf numFmtId="0" fontId="39" fillId="0" borderId="0" xfId="0" applyFont="1" applyAlignment="1" applyProtection="1">
      <alignment horizontal="left" vertical="center" indent="1"/>
      <protection locked="0"/>
    </xf>
    <xf numFmtId="0" fontId="40" fillId="0" borderId="0" xfId="0" applyFont="1" applyProtection="1">
      <protection locked="0"/>
    </xf>
    <xf numFmtId="0" fontId="43" fillId="0" borderId="0" xfId="0" applyFont="1" applyAlignment="1" applyProtection="1">
      <alignment vertical="center"/>
      <protection locked="0"/>
    </xf>
    <xf numFmtId="0" fontId="40" fillId="0" borderId="0" xfId="0" applyFont="1" applyAlignment="1" applyProtection="1">
      <alignment vertical="center"/>
      <protection locked="0"/>
    </xf>
    <xf numFmtId="0" fontId="58" fillId="0" borderId="0" xfId="0" applyFont="1" applyAlignment="1">
      <alignment horizontal="left" vertical="center" indent="1"/>
    </xf>
    <xf numFmtId="0" fontId="57" fillId="0" borderId="4" xfId="0" applyFont="1" applyBorder="1" applyAlignment="1">
      <alignment horizontal="left" vertical="center" indent="1"/>
    </xf>
    <xf numFmtId="0" fontId="39" fillId="0" borderId="12" xfId="0" applyFont="1" applyBorder="1" applyAlignment="1">
      <alignment horizontal="left" vertical="center" wrapText="1" indent="1"/>
    </xf>
    <xf numFmtId="0" fontId="40" fillId="0" borderId="0" xfId="0" applyFont="1" applyAlignment="1">
      <alignment horizontal="left" vertical="center" wrapText="1" indent="1"/>
    </xf>
    <xf numFmtId="0" fontId="55" fillId="0" borderId="2" xfId="2" applyFont="1" applyBorder="1" applyAlignment="1" applyProtection="1">
      <alignment horizontal="left" vertical="center" wrapText="1" indent="1"/>
    </xf>
    <xf numFmtId="0" fontId="40" fillId="8" borderId="13" xfId="0" applyFont="1" applyFill="1" applyBorder="1" applyAlignment="1">
      <alignment horizontal="left" vertical="center" wrapText="1" indent="1"/>
    </xf>
    <xf numFmtId="0" fontId="40" fillId="7" borderId="0" xfId="0" applyFont="1" applyFill="1" applyAlignment="1">
      <alignment horizontal="left" vertical="center" wrapText="1" indent="1"/>
    </xf>
    <xf numFmtId="0" fontId="40" fillId="6" borderId="0" xfId="0" applyFont="1" applyFill="1" applyAlignment="1">
      <alignment horizontal="left" vertical="center" wrapText="1" indent="1"/>
    </xf>
    <xf numFmtId="0" fontId="40" fillId="6" borderId="4" xfId="0" applyFont="1" applyFill="1" applyBorder="1" applyAlignment="1">
      <alignment horizontal="left" vertical="center" wrapText="1" indent="1"/>
    </xf>
    <xf numFmtId="0" fontId="40" fillId="9" borderId="5" xfId="0" applyFont="1" applyFill="1" applyBorder="1" applyAlignment="1">
      <alignment horizontal="left" vertical="center" wrapText="1" indent="1"/>
    </xf>
    <xf numFmtId="0" fontId="40" fillId="0" borderId="5" xfId="0" applyFont="1" applyBorder="1" applyAlignment="1">
      <alignment horizontal="left" vertical="center" wrapText="1" indent="1"/>
    </xf>
    <xf numFmtId="0" fontId="0" fillId="0" borderId="0" xfId="0"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left" vertical="center" wrapText="1"/>
      <protection locked="0"/>
    </xf>
    <xf numFmtId="0" fontId="64" fillId="0" borderId="0" xfId="0" applyFont="1" applyAlignment="1">
      <alignment horizontal="left" vertical="center" wrapText="1"/>
    </xf>
    <xf numFmtId="0" fontId="46" fillId="0" borderId="0" xfId="0" applyFont="1" applyAlignment="1">
      <alignment vertical="center" wrapText="1"/>
    </xf>
    <xf numFmtId="0" fontId="67" fillId="0" borderId="0" xfId="0" applyFont="1" applyAlignment="1">
      <alignment horizontal="left" vertical="center"/>
    </xf>
    <xf numFmtId="0" fontId="36" fillId="0" borderId="0" xfId="0" applyFont="1" applyAlignment="1">
      <alignment horizontal="left" vertical="top" wrapText="1" indent="1"/>
    </xf>
    <xf numFmtId="0" fontId="62" fillId="4" borderId="0" xfId="0" applyFont="1" applyFill="1" applyAlignment="1" applyProtection="1">
      <alignment horizontal="center" vertical="center" wrapText="1"/>
      <protection locked="0"/>
    </xf>
    <xf numFmtId="0" fontId="63" fillId="4" borderId="0" xfId="0" applyFont="1" applyFill="1" applyAlignment="1" applyProtection="1">
      <alignment horizontal="center" vertical="center" wrapText="1"/>
      <protection locked="0"/>
    </xf>
    <xf numFmtId="0" fontId="38" fillId="0" borderId="0" xfId="0" applyFont="1" applyAlignment="1" applyProtection="1">
      <alignment horizontal="left" vertical="center" wrapText="1" indent="1"/>
      <protection locked="0"/>
    </xf>
    <xf numFmtId="0" fontId="40" fillId="0" borderId="0" xfId="0" applyFont="1" applyAlignment="1" applyProtection="1">
      <alignment vertical="center" wrapText="1"/>
      <protection locked="0"/>
    </xf>
    <xf numFmtId="0" fontId="40" fillId="7" borderId="16" xfId="0" applyFont="1" applyFill="1" applyBorder="1" applyAlignment="1">
      <alignment horizontal="left" vertical="center" wrapText="1" indent="1"/>
    </xf>
    <xf numFmtId="0" fontId="68" fillId="0" borderId="0" xfId="0" applyFont="1" applyAlignment="1" applyProtection="1">
      <alignment horizontal="left" vertical="center" wrapText="1" indent="1"/>
      <protection locked="0"/>
    </xf>
    <xf numFmtId="0" fontId="68" fillId="8" borderId="0" xfId="0" applyFont="1" applyFill="1" applyAlignment="1" applyProtection="1">
      <alignment horizontal="center" vertical="center" wrapText="1"/>
      <protection locked="0"/>
    </xf>
    <xf numFmtId="44" fontId="68" fillId="0" borderId="0" xfId="0" applyNumberFormat="1" applyFont="1" applyAlignment="1">
      <alignment horizontal="left" vertical="center"/>
    </xf>
    <xf numFmtId="0" fontId="68" fillId="0" borderId="0" xfId="0" applyFont="1" applyAlignment="1">
      <alignment horizontal="left" vertical="center"/>
    </xf>
    <xf numFmtId="0" fontId="38" fillId="0" borderId="0" xfId="0" applyFont="1" applyAlignment="1">
      <alignment horizontal="left" vertical="top" wrapText="1" indent="1"/>
    </xf>
    <xf numFmtId="0" fontId="4" fillId="0" borderId="0" xfId="0" applyFont="1" applyAlignment="1">
      <alignment horizontal="left" vertical="center" wrapText="1"/>
    </xf>
    <xf numFmtId="44" fontId="4" fillId="3" borderId="0" xfId="0" applyNumberFormat="1" applyFont="1" applyFill="1" applyAlignment="1">
      <alignment horizontal="left" vertical="center" wrapText="1"/>
    </xf>
    <xf numFmtId="0" fontId="68" fillId="0" borderId="0" xfId="0" applyFont="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2" fillId="0" borderId="0" xfId="0" applyFont="1" applyAlignment="1">
      <alignment horizontal="left" vertical="center" wrapText="1"/>
    </xf>
    <xf numFmtId="0" fontId="23" fillId="0" borderId="0" xfId="0" applyFont="1" applyAlignment="1" applyProtection="1">
      <alignment vertical="center" wrapText="1"/>
      <protection locked="0"/>
    </xf>
    <xf numFmtId="0" fontId="69" fillId="0" borderId="0" xfId="0" applyFont="1" applyAlignment="1" applyProtection="1">
      <alignment vertical="center" wrapText="1"/>
      <protection locked="0"/>
    </xf>
    <xf numFmtId="0" fontId="70" fillId="0" borderId="0" xfId="0" applyFont="1" applyAlignment="1">
      <alignment vertical="center" wrapText="1"/>
    </xf>
    <xf numFmtId="0" fontId="70" fillId="0" borderId="0" xfId="0" applyFont="1" applyAlignment="1" applyProtection="1">
      <alignment vertical="center" wrapText="1"/>
      <protection locked="0"/>
    </xf>
    <xf numFmtId="0" fontId="69" fillId="6" borderId="0" xfId="0" applyFont="1" applyFill="1" applyAlignment="1">
      <alignment vertical="center" wrapText="1"/>
    </xf>
    <xf numFmtId="0" fontId="69" fillId="7" borderId="0" xfId="0" applyFont="1" applyFill="1" applyAlignment="1">
      <alignment vertical="center" wrapText="1"/>
    </xf>
    <xf numFmtId="0" fontId="39" fillId="0" borderId="0" xfId="0" applyFont="1" applyAlignment="1">
      <alignment vertical="top" wrapText="1"/>
    </xf>
    <xf numFmtId="0" fontId="0" fillId="0" borderId="0" xfId="0" applyAlignment="1">
      <alignment horizontal="left" vertical="center" wrapText="1"/>
    </xf>
    <xf numFmtId="0" fontId="43" fillId="0" borderId="0" xfId="0" applyFont="1" applyAlignment="1" applyProtection="1">
      <alignment vertical="center" wrapText="1"/>
      <protection locked="0"/>
    </xf>
    <xf numFmtId="164" fontId="43" fillId="0" borderId="0" xfId="0" applyNumberFormat="1" applyFont="1" applyAlignment="1">
      <alignment vertical="top"/>
    </xf>
    <xf numFmtId="0" fontId="2" fillId="0" borderId="0" xfId="0" applyFont="1" applyAlignment="1">
      <alignment wrapText="1"/>
    </xf>
    <xf numFmtId="167" fontId="68" fillId="0" borderId="0" xfId="0" applyNumberFormat="1" applyFont="1" applyAlignment="1" applyProtection="1">
      <alignment horizontal="center" vertical="center"/>
      <protection locked="0"/>
    </xf>
  </cellXfs>
  <cellStyles count="3">
    <cellStyle name="Currency" xfId="1" builtinId="4"/>
    <cellStyle name="Hyperlink" xfId="2" builtinId="8"/>
    <cellStyle name="Normal" xfId="0" builtinId="0"/>
  </cellStyles>
  <dxfs count="85">
    <dxf>
      <alignment horizontal="left" vertical="center" textRotation="0" wrapText="0" indent="0" justifyLastLine="0" shrinkToFit="0" readingOrder="0"/>
      <protection locked="1" hidden="0"/>
    </dxf>
    <dxf>
      <alignment horizontal="left" vertical="center" textRotation="0" wrapText="0" indent="0" justifyLastLine="0" shrinkToFit="0" readingOrder="0"/>
      <protection locked="1" hidden="0"/>
    </dxf>
    <dxf>
      <alignment horizontal="left"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5"/>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Tw Cen MT"/>
        <family val="2"/>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1"/>
        <name val="Tw Cen MT"/>
        <family val="2"/>
        <scheme val="minor"/>
      </font>
      <alignment horizontal="general" vertical="center" textRotation="0" wrapText="1" indent="0" justifyLastLine="0" shrinkToFit="0" readingOrder="0"/>
    </dxf>
    <dxf>
      <font>
        <strike val="0"/>
        <outline val="0"/>
        <shadow val="0"/>
        <u val="none"/>
        <vertAlign val="baseline"/>
        <sz val="14"/>
        <color theme="1"/>
        <name val="Calibri"/>
        <family val="2"/>
        <scheme val="none"/>
      </font>
      <alignment horizontal="general" vertical="center" textRotation="0" wrapText="1" indent="0" justifyLastLine="0" shrinkToFit="0" readingOrder="0"/>
      <protection locked="0" hidden="0"/>
    </dxf>
    <dxf>
      <font>
        <b/>
        <strike val="0"/>
        <outline val="0"/>
        <shadow val="0"/>
        <u val="none"/>
        <vertAlign val="baseline"/>
        <sz val="14"/>
        <color theme="1"/>
        <name val="Calibri"/>
        <family val="2"/>
        <scheme val="none"/>
      </font>
      <alignment horizontal="left" vertical="center" textRotation="0" wrapText="1" indent="1" justifyLastLine="0" shrinkToFit="0" readingOrder="0"/>
      <protection locked="0" hidden="0"/>
    </dxf>
    <dxf>
      <font>
        <strike val="0"/>
        <outline val="0"/>
        <shadow val="0"/>
        <u val="none"/>
        <vertAlign val="baseline"/>
        <sz val="14"/>
        <color theme="1"/>
        <name val="Calibri"/>
        <family val="2"/>
        <scheme val="none"/>
      </font>
      <protection locked="0" hidden="0"/>
    </dxf>
    <dxf>
      <font>
        <strike val="0"/>
        <outline val="0"/>
        <shadow val="0"/>
        <u val="none"/>
        <vertAlign val="baseline"/>
        <sz val="14"/>
        <color auto="1"/>
        <name val="Calibri"/>
        <family val="2"/>
        <scheme val="none"/>
      </font>
      <fill>
        <patternFill patternType="solid">
          <fgColor indexed="64"/>
          <bgColor rgb="FF79A131"/>
        </patternFill>
      </fill>
      <alignment horizontal="center" vertical="center" textRotation="0" wrapText="1"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alignment horizontal="left" vertical="center" textRotation="0" wrapText="1" indent="0" justifyLastLine="0" shrinkToFit="0" readingOrder="0"/>
    </dxf>
    <dxf>
      <font>
        <b val="0"/>
        <i val="0"/>
        <strike val="0"/>
        <condense val="0"/>
        <extend val="0"/>
        <outline val="0"/>
        <shadow val="0"/>
        <u val="none"/>
        <vertAlign val="baseline"/>
        <sz val="14"/>
        <color theme="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4"/>
        <color theme="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4"/>
        <color theme="1" tint="0.14999847407452621"/>
        <name val="Calibri"/>
        <family val="2"/>
        <scheme val="none"/>
      </font>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alignment horizontal="center" vertical="top"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strike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14999847407452621"/>
        <name val="Calibri"/>
        <family val="2"/>
        <scheme val="none"/>
      </font>
      <numFmt numFmtId="167" formatCode="&quot;$&quot;#,##0.00"/>
      <alignment horizontal="center" vertical="center" textRotation="0" wrapText="0" indent="0" justifyLastLine="0" shrinkToFit="0" readingOrder="0"/>
      <protection locked="0" hidden="0"/>
    </dxf>
    <dxf>
      <alignment horizontal="general" vertical="bottom" textRotation="0" wrapText="1" indent="0" justifyLastLine="0" shrinkToFit="0" readingOrder="0"/>
    </dxf>
    <dxf>
      <font>
        <strike val="0"/>
        <outline val="0"/>
        <shadow val="0"/>
        <u val="none"/>
        <vertAlign val="baseline"/>
        <sz val="14"/>
        <color theme="1" tint="0.14999847407452621"/>
        <name val="Calibri"/>
        <family val="2"/>
        <scheme val="none"/>
      </font>
      <alignment horizontal="general" vertical="center" textRotation="0" wrapText="1" indent="0" justifyLastLine="0" shrinkToFit="0" readingOrder="0"/>
      <protection locked="0" hidden="0"/>
    </dxf>
    <dxf>
      <font>
        <strike val="0"/>
        <outline val="0"/>
        <shadow val="0"/>
        <u val="none"/>
        <vertAlign val="baseline"/>
        <sz val="14"/>
        <color theme="1" tint="0.14999847407452621"/>
        <name val="Calibri"/>
        <family val="2"/>
        <scheme val="none"/>
      </font>
      <alignment horizontal="general" vertical="center" textRotation="0" wrapText="1" indent="0" justifyLastLine="0" shrinkToFit="0" readingOrder="0"/>
      <protection locked="0" hidden="0"/>
    </dxf>
    <dxf>
      <font>
        <strike val="0"/>
        <outline val="0"/>
        <shadow val="0"/>
        <u val="none"/>
        <vertAlign val="baseline"/>
        <sz val="14"/>
        <color theme="1" tint="0.14999847407452621"/>
        <name val="Calibri"/>
        <family val="2"/>
        <scheme val="none"/>
      </font>
      <alignment horizontal="left" vertical="center" textRotation="0" wrapText="0" indent="1" justifyLastLine="0" shrinkToFit="0" readingOrder="0"/>
      <protection locked="0" hidden="0"/>
    </dxf>
    <dxf>
      <font>
        <strike val="0"/>
        <outline val="0"/>
        <shadow val="0"/>
        <u val="none"/>
        <vertAlign val="baseline"/>
        <sz val="13"/>
        <color theme="1" tint="0.14999847407452621"/>
        <name val="Calibri Bold"/>
        <scheme val="none"/>
      </font>
      <alignment horizontal="left" vertical="center" textRotation="0" wrapText="0" indent="0" justifyLastLine="0" shrinkToFit="0" readingOrder="0"/>
      <protection locked="0" hidden="0"/>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bottom style="thin">
          <color theme="1"/>
        </bottom>
      </border>
    </dxf>
    <dxf>
      <font>
        <b val="0"/>
        <i val="0"/>
      </font>
      <border>
        <left style="hair">
          <color theme="1"/>
        </left>
        <right style="hair">
          <color theme="1"/>
        </right>
        <top style="thin">
          <color theme="1"/>
        </top>
        <bottom style="thin">
          <color theme="1"/>
        </bottom>
        <vertical style="hair">
          <color theme="1"/>
        </vertical>
      </border>
    </dxf>
  </dxfs>
  <tableStyles count="1" defaultTableStyle="TableStyleMedium2" defaultPivotStyle="PivotStyleLight16">
    <tableStyle name="Glossary" pivot="0" count="7" xr9:uid="{FB5C0701-2886-4C3E-9936-E8EEE093663B}">
      <tableStyleElement type="wholeTable" dxfId="84"/>
      <tableStyleElement type="headerRow" dxfId="83"/>
      <tableStyleElement type="totalRow" dxfId="82"/>
      <tableStyleElement type="firstColumn" dxfId="81"/>
      <tableStyleElement type="lastColumn" dxfId="80"/>
      <tableStyleElement type="firstRowStripe" dxfId="79"/>
      <tableStyleElement type="firstColumnStripe" dxfId="78"/>
    </tableStyle>
  </tableStyles>
  <colors>
    <mruColors>
      <color rgb="FFFDB813"/>
      <color rgb="FF0F3555"/>
      <color rgb="FFB4B4B4"/>
      <color rgb="FF79A131"/>
      <color rgb="FFFDC33B"/>
      <color rgb="FFFDB93A"/>
      <color rgb="FF195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92099506819033E-2"/>
          <c:y val="2.7084203370817343E-2"/>
          <c:w val="0.98650793840502038"/>
          <c:h val="0.97291606406342068"/>
        </c:manualLayout>
      </c:layout>
      <c:barChart>
        <c:barDir val="bar"/>
        <c:grouping val="clustered"/>
        <c:varyColors val="0"/>
        <c:ser>
          <c:idx val="0"/>
          <c:order val="0"/>
          <c:spPr>
            <a:solidFill>
              <a:srgbClr val="0F3555"/>
            </a:solidFill>
            <a:ln>
              <a:noFill/>
            </a:ln>
            <a:effectLst/>
          </c:spPr>
          <c:invertIfNegative val="0"/>
          <c:val>
            <c:numRef>
              <c:f>Formulas!$F$18</c:f>
              <c:numCache>
                <c:formatCode>General</c:formatCode>
                <c:ptCount val="1"/>
                <c:pt idx="0">
                  <c:v>0</c:v>
                </c:pt>
              </c:numCache>
            </c:numRef>
          </c:val>
          <c:extLst>
            <c:ext xmlns:c16="http://schemas.microsoft.com/office/drawing/2014/chart" uri="{C3380CC4-5D6E-409C-BE32-E72D297353CC}">
              <c16:uniqueId val="{00000000-C648-4201-BAAD-1F086C26B851}"/>
            </c:ext>
          </c:extLst>
        </c:ser>
        <c:ser>
          <c:idx val="1"/>
          <c:order val="1"/>
          <c:spPr>
            <a:solidFill>
              <a:srgbClr val="0F3555"/>
            </a:solidFill>
            <a:ln>
              <a:noFill/>
            </a:ln>
            <a:effectLst/>
          </c:spPr>
          <c:invertIfNegative val="0"/>
          <c:val>
            <c:numRef>
              <c:f>Formulas!$F$19</c:f>
              <c:numCache>
                <c:formatCode>General</c:formatCode>
                <c:ptCount val="1"/>
                <c:pt idx="0">
                  <c:v>0</c:v>
                </c:pt>
              </c:numCache>
            </c:numRef>
          </c:val>
          <c:extLst>
            <c:ext xmlns:c16="http://schemas.microsoft.com/office/drawing/2014/chart" uri="{C3380CC4-5D6E-409C-BE32-E72D297353CC}">
              <c16:uniqueId val="{00000000-F151-4841-99FC-BE14D8EB0E42}"/>
            </c:ext>
          </c:extLst>
        </c:ser>
        <c:ser>
          <c:idx val="2"/>
          <c:order val="2"/>
          <c:spPr>
            <a:solidFill>
              <a:srgbClr val="0F3555"/>
            </a:solidFill>
            <a:ln>
              <a:noFill/>
            </a:ln>
            <a:effectLst/>
          </c:spPr>
          <c:invertIfNegative val="0"/>
          <c:val>
            <c:numRef>
              <c:f>Formulas!$F$20</c:f>
              <c:numCache>
                <c:formatCode>General</c:formatCode>
                <c:ptCount val="1"/>
                <c:pt idx="0">
                  <c:v>0</c:v>
                </c:pt>
              </c:numCache>
            </c:numRef>
          </c:val>
          <c:extLst>
            <c:ext xmlns:c16="http://schemas.microsoft.com/office/drawing/2014/chart" uri="{C3380CC4-5D6E-409C-BE32-E72D297353CC}">
              <c16:uniqueId val="{00000001-F151-4841-99FC-BE14D8EB0E42}"/>
            </c:ext>
          </c:extLst>
        </c:ser>
        <c:ser>
          <c:idx val="3"/>
          <c:order val="3"/>
          <c:spPr>
            <a:solidFill>
              <a:srgbClr val="0F3555"/>
            </a:solidFill>
            <a:ln>
              <a:noFill/>
            </a:ln>
            <a:effectLst/>
          </c:spPr>
          <c:invertIfNegative val="0"/>
          <c:val>
            <c:numRef>
              <c:f>Formulas!$F$21</c:f>
              <c:numCache>
                <c:formatCode>General</c:formatCode>
                <c:ptCount val="1"/>
                <c:pt idx="0">
                  <c:v>0</c:v>
                </c:pt>
              </c:numCache>
            </c:numRef>
          </c:val>
          <c:extLst>
            <c:ext xmlns:c16="http://schemas.microsoft.com/office/drawing/2014/chart" uri="{C3380CC4-5D6E-409C-BE32-E72D297353CC}">
              <c16:uniqueId val="{00000002-F151-4841-99FC-BE14D8EB0E42}"/>
            </c:ext>
          </c:extLst>
        </c:ser>
        <c:ser>
          <c:idx val="4"/>
          <c:order val="4"/>
          <c:spPr>
            <a:solidFill>
              <a:srgbClr val="0F3555"/>
            </a:solidFill>
            <a:ln>
              <a:noFill/>
            </a:ln>
            <a:effectLst/>
          </c:spPr>
          <c:invertIfNegative val="0"/>
          <c:val>
            <c:numRef>
              <c:f>Formulas!$F$22</c:f>
              <c:numCache>
                <c:formatCode>General</c:formatCode>
                <c:ptCount val="1"/>
                <c:pt idx="0">
                  <c:v>3500</c:v>
                </c:pt>
              </c:numCache>
            </c:numRef>
          </c:val>
          <c:extLst>
            <c:ext xmlns:c16="http://schemas.microsoft.com/office/drawing/2014/chart" uri="{C3380CC4-5D6E-409C-BE32-E72D297353CC}">
              <c16:uniqueId val="{00000003-F151-4841-99FC-BE14D8EB0E42}"/>
            </c:ext>
          </c:extLst>
        </c:ser>
        <c:ser>
          <c:idx val="5"/>
          <c:order val="5"/>
          <c:spPr>
            <a:solidFill>
              <a:srgbClr val="0F3555"/>
            </a:solidFill>
            <a:ln>
              <a:noFill/>
            </a:ln>
            <a:effectLst/>
          </c:spPr>
          <c:invertIfNegative val="0"/>
          <c:val>
            <c:numRef>
              <c:f>Formulas!$F$23</c:f>
              <c:numCache>
                <c:formatCode>General</c:formatCode>
                <c:ptCount val="1"/>
                <c:pt idx="0">
                  <c:v>5000</c:v>
                </c:pt>
              </c:numCache>
            </c:numRef>
          </c:val>
          <c:extLst>
            <c:ext xmlns:c16="http://schemas.microsoft.com/office/drawing/2014/chart" uri="{C3380CC4-5D6E-409C-BE32-E72D297353CC}">
              <c16:uniqueId val="{00000004-F151-4841-99FC-BE14D8EB0E42}"/>
            </c:ext>
          </c:extLst>
        </c:ser>
        <c:ser>
          <c:idx val="6"/>
          <c:order val="6"/>
          <c:spPr>
            <a:solidFill>
              <a:srgbClr val="0F3555"/>
            </a:solidFill>
            <a:ln>
              <a:noFill/>
            </a:ln>
            <a:effectLst/>
          </c:spPr>
          <c:invertIfNegative val="0"/>
          <c:val>
            <c:numRef>
              <c:f>Formulas!$F$24</c:f>
              <c:numCache>
                <c:formatCode>General</c:formatCode>
                <c:ptCount val="1"/>
                <c:pt idx="0">
                  <c:v>15000</c:v>
                </c:pt>
              </c:numCache>
            </c:numRef>
          </c:val>
          <c:extLst>
            <c:ext xmlns:c16="http://schemas.microsoft.com/office/drawing/2014/chart" uri="{C3380CC4-5D6E-409C-BE32-E72D297353CC}">
              <c16:uniqueId val="{00000005-F151-4841-99FC-BE14D8EB0E42}"/>
            </c:ext>
          </c:extLst>
        </c:ser>
        <c:dLbls>
          <c:showLegendKey val="0"/>
          <c:showVal val="0"/>
          <c:showCatName val="0"/>
          <c:showSerName val="0"/>
          <c:showPercent val="0"/>
          <c:showBubbleSize val="0"/>
        </c:dLbls>
        <c:gapWidth val="50"/>
        <c:overlap val="-38"/>
        <c:axId val="454827560"/>
        <c:axId val="454824280"/>
      </c:barChart>
      <c:catAx>
        <c:axId val="454827560"/>
        <c:scaling>
          <c:orientation val="minMax"/>
        </c:scaling>
        <c:delete val="1"/>
        <c:axPos val="l"/>
        <c:numFmt formatCode=";;;" sourceLinked="1"/>
        <c:majorTickMark val="none"/>
        <c:minorTickMark val="none"/>
        <c:tickLblPos val="nextTo"/>
        <c:crossAx val="454824280"/>
        <c:crosses val="autoZero"/>
        <c:auto val="1"/>
        <c:lblAlgn val="ctr"/>
        <c:lblOffset val="100"/>
        <c:noMultiLvlLbl val="0"/>
      </c:catAx>
      <c:valAx>
        <c:axId val="454824280"/>
        <c:scaling>
          <c:orientation val="minMax"/>
        </c:scaling>
        <c:delete val="1"/>
        <c:axPos val="b"/>
        <c:numFmt formatCode="General" sourceLinked="1"/>
        <c:majorTickMark val="none"/>
        <c:minorTickMark val="none"/>
        <c:tickLblPos val="nextTo"/>
        <c:crossAx val="454827560"/>
        <c:crosses val="autoZero"/>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847769028871391E-2"/>
          <c:w val="0.98921611245829677"/>
          <c:h val="0.97815223097112858"/>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F3555"/>
              </a:solidFill>
              <a:ln>
                <a:noFill/>
              </a:ln>
              <a:effectLst/>
            </c:spPr>
            <c:extLst>
              <c:ext xmlns:c16="http://schemas.microsoft.com/office/drawing/2014/chart" uri="{C3380CC4-5D6E-409C-BE32-E72D297353CC}">
                <c16:uniqueId val="{00000003-115C-4B3B-8B04-0B4CF1CB2231}"/>
              </c:ext>
            </c:extLst>
          </c:dPt>
          <c:dPt>
            <c:idx val="1"/>
            <c:invertIfNegative val="0"/>
            <c:bubble3D val="0"/>
            <c:spPr>
              <a:solidFill>
                <a:srgbClr val="FDB813"/>
              </a:solidFill>
              <a:ln>
                <a:noFill/>
              </a:ln>
              <a:effectLst/>
            </c:spPr>
            <c:extLst>
              <c:ext xmlns:c16="http://schemas.microsoft.com/office/drawing/2014/chart" uri="{C3380CC4-5D6E-409C-BE32-E72D297353CC}">
                <c16:uniqueId val="{00000003-2B28-4604-8B1E-A73A7B962075}"/>
              </c:ext>
            </c:extLst>
          </c:dPt>
          <c:val>
            <c:numRef>
              <c:f>Formulas!$I$18:$I$19</c:f>
              <c:numCache>
                <c:formatCode>General</c:formatCode>
                <c:ptCount val="2"/>
                <c:pt idx="0">
                  <c:v>23500</c:v>
                </c:pt>
                <c:pt idx="1">
                  <c:v>52667</c:v>
                </c:pt>
              </c:numCache>
            </c:numRef>
          </c:val>
          <c:extLst>
            <c:ext xmlns:c16="http://schemas.microsoft.com/office/drawing/2014/chart" uri="{C3380CC4-5D6E-409C-BE32-E72D297353CC}">
              <c16:uniqueId val="{00000000-115C-4B3B-8B04-0B4CF1CB2231}"/>
            </c:ext>
          </c:extLst>
        </c:ser>
        <c:dLbls>
          <c:showLegendKey val="0"/>
          <c:showVal val="0"/>
          <c:showCatName val="0"/>
          <c:showSerName val="0"/>
          <c:showPercent val="0"/>
          <c:showBubbleSize val="0"/>
        </c:dLbls>
        <c:gapWidth val="50"/>
        <c:axId val="335321912"/>
        <c:axId val="335319944"/>
      </c:barChart>
      <c:catAx>
        <c:axId val="335321912"/>
        <c:scaling>
          <c:orientation val="maxMin"/>
        </c:scaling>
        <c:delete val="1"/>
        <c:axPos val="l"/>
        <c:numFmt formatCode=";;;" sourceLinked="1"/>
        <c:majorTickMark val="out"/>
        <c:minorTickMark val="none"/>
        <c:tickLblPos val="nextTo"/>
        <c:crossAx val="335319944"/>
        <c:crosses val="autoZero"/>
        <c:auto val="1"/>
        <c:lblAlgn val="ctr"/>
        <c:lblOffset val="100"/>
        <c:noMultiLvlLbl val="0"/>
      </c:catAx>
      <c:valAx>
        <c:axId val="335319944"/>
        <c:scaling>
          <c:orientation val="minMax"/>
        </c:scaling>
        <c:delete val="1"/>
        <c:axPos val="t"/>
        <c:numFmt formatCode="General" sourceLinked="1"/>
        <c:majorTickMark val="none"/>
        <c:minorTickMark val="none"/>
        <c:tickLblPos val="nextTo"/>
        <c:crossAx val="3353219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1.0984722675261916E-2"/>
          <c:y val="2.7457738154577953E-4"/>
          <c:w val="0.98650793840502038"/>
          <c:h val="0.97291604443813373"/>
        </c:manualLayout>
      </c:layout>
      <c:barChart>
        <c:barDir val="bar"/>
        <c:grouping val="clustered"/>
        <c:varyColors val="0"/>
        <c:ser>
          <c:idx val="0"/>
          <c:order val="0"/>
          <c:spPr>
            <a:solidFill>
              <a:srgbClr val="FDB813"/>
            </a:solidFill>
            <a:ln>
              <a:noFill/>
            </a:ln>
            <a:effectLst/>
          </c:spPr>
          <c:invertIfNegative val="0"/>
          <c:val>
            <c:numRef>
              <c:f>Formulas!$F$27</c:f>
              <c:numCache>
                <c:formatCode>General</c:formatCode>
                <c:ptCount val="1"/>
                <c:pt idx="0">
                  <c:v>0</c:v>
                </c:pt>
              </c:numCache>
            </c:numRef>
          </c:val>
          <c:extLst>
            <c:ext xmlns:c16="http://schemas.microsoft.com/office/drawing/2014/chart" uri="{C3380CC4-5D6E-409C-BE32-E72D297353CC}">
              <c16:uniqueId val="{0000000A-3927-4047-98AC-C83AF677F047}"/>
            </c:ext>
          </c:extLst>
        </c:ser>
        <c:ser>
          <c:idx val="1"/>
          <c:order val="1"/>
          <c:spPr>
            <a:solidFill>
              <a:srgbClr val="FDB813"/>
            </a:solidFill>
            <a:ln>
              <a:noFill/>
            </a:ln>
            <a:effectLst/>
          </c:spPr>
          <c:invertIfNegative val="0"/>
          <c:val>
            <c:numRef>
              <c:f>Formulas!$F$28</c:f>
              <c:numCache>
                <c:formatCode>General</c:formatCode>
                <c:ptCount val="1"/>
                <c:pt idx="0">
                  <c:v>0</c:v>
                </c:pt>
              </c:numCache>
            </c:numRef>
          </c:val>
          <c:extLst>
            <c:ext xmlns:c16="http://schemas.microsoft.com/office/drawing/2014/chart" uri="{C3380CC4-5D6E-409C-BE32-E72D297353CC}">
              <c16:uniqueId val="{00000008-C434-ED45-9229-966863A934AC}"/>
            </c:ext>
          </c:extLst>
        </c:ser>
        <c:ser>
          <c:idx val="2"/>
          <c:order val="2"/>
          <c:spPr>
            <a:solidFill>
              <a:srgbClr val="FDB813"/>
            </a:solidFill>
            <a:ln>
              <a:noFill/>
            </a:ln>
            <a:effectLst/>
          </c:spPr>
          <c:invertIfNegative val="0"/>
          <c:val>
            <c:numRef>
              <c:f>Formulas!$F$29</c:f>
              <c:numCache>
                <c:formatCode>General</c:formatCode>
                <c:ptCount val="1"/>
                <c:pt idx="0">
                  <c:v>0</c:v>
                </c:pt>
              </c:numCache>
            </c:numRef>
          </c:val>
          <c:extLst>
            <c:ext xmlns:c16="http://schemas.microsoft.com/office/drawing/2014/chart" uri="{C3380CC4-5D6E-409C-BE32-E72D297353CC}">
              <c16:uniqueId val="{00000009-C434-ED45-9229-966863A934AC}"/>
            </c:ext>
          </c:extLst>
        </c:ser>
        <c:ser>
          <c:idx val="3"/>
          <c:order val="3"/>
          <c:spPr>
            <a:solidFill>
              <a:srgbClr val="FDB813"/>
            </a:solidFill>
            <a:ln>
              <a:noFill/>
            </a:ln>
            <a:effectLst/>
          </c:spPr>
          <c:invertIfNegative val="0"/>
          <c:val>
            <c:numRef>
              <c:f>Formulas!$F$30</c:f>
              <c:numCache>
                <c:formatCode>General</c:formatCode>
                <c:ptCount val="1"/>
                <c:pt idx="0">
                  <c:v>7709</c:v>
                </c:pt>
              </c:numCache>
            </c:numRef>
          </c:val>
          <c:extLst>
            <c:ext xmlns:c16="http://schemas.microsoft.com/office/drawing/2014/chart" uri="{C3380CC4-5D6E-409C-BE32-E72D297353CC}">
              <c16:uniqueId val="{0000000A-C434-ED45-9229-966863A934AC}"/>
            </c:ext>
          </c:extLst>
        </c:ser>
        <c:ser>
          <c:idx val="4"/>
          <c:order val="4"/>
          <c:spPr>
            <a:solidFill>
              <a:srgbClr val="FDB813"/>
            </a:solidFill>
            <a:ln>
              <a:noFill/>
            </a:ln>
            <a:effectLst/>
          </c:spPr>
          <c:invertIfNegative val="0"/>
          <c:val>
            <c:numRef>
              <c:f>Formulas!$F$31</c:f>
              <c:numCache>
                <c:formatCode>General</c:formatCode>
                <c:ptCount val="1"/>
                <c:pt idx="0">
                  <c:v>44958</c:v>
                </c:pt>
              </c:numCache>
            </c:numRef>
          </c:val>
          <c:extLst>
            <c:ext xmlns:c16="http://schemas.microsoft.com/office/drawing/2014/chart" uri="{C3380CC4-5D6E-409C-BE32-E72D297353CC}">
              <c16:uniqueId val="{0000000B-C434-ED45-9229-966863A934AC}"/>
            </c:ext>
          </c:extLst>
        </c:ser>
        <c:dLbls>
          <c:showLegendKey val="0"/>
          <c:showVal val="0"/>
          <c:showCatName val="0"/>
          <c:showSerName val="0"/>
          <c:showPercent val="0"/>
          <c:showBubbleSize val="0"/>
        </c:dLbls>
        <c:gapWidth val="56"/>
        <c:overlap val="-51"/>
        <c:axId val="454827560"/>
        <c:axId val="454824280"/>
      </c:barChart>
      <c:catAx>
        <c:axId val="454827560"/>
        <c:scaling>
          <c:orientation val="minMax"/>
        </c:scaling>
        <c:delete val="1"/>
        <c:axPos val="l"/>
        <c:numFmt formatCode=";;;" sourceLinked="1"/>
        <c:majorTickMark val="none"/>
        <c:minorTickMark val="none"/>
        <c:tickLblPos val="nextTo"/>
        <c:crossAx val="454824280"/>
        <c:crosses val="autoZero"/>
        <c:auto val="1"/>
        <c:lblAlgn val="ctr"/>
        <c:lblOffset val="100"/>
        <c:noMultiLvlLbl val="0"/>
      </c:catAx>
      <c:valAx>
        <c:axId val="454824280"/>
        <c:scaling>
          <c:orientation val="minMax"/>
        </c:scaling>
        <c:delete val="1"/>
        <c:axPos val="b"/>
        <c:numFmt formatCode="General" sourceLinked="1"/>
        <c:majorTickMark val="none"/>
        <c:minorTickMark val="none"/>
        <c:tickLblPos val="nextTo"/>
        <c:crossAx val="454827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203200</xdr:rowOff>
    </xdr:from>
    <xdr:to>
      <xdr:col>1</xdr:col>
      <xdr:colOff>2666544</xdr:colOff>
      <xdr:row>0</xdr:row>
      <xdr:rowOff>1114425</xdr:rowOff>
    </xdr:to>
    <xdr:pic>
      <xdr:nvPicPr>
        <xdr:cNvPr id="2" name="Picture 1" descr="Office of Financial Readiness logo">
          <a:extLst>
            <a:ext uri="{FF2B5EF4-FFF2-40B4-BE49-F238E27FC236}">
              <a16:creationId xmlns:a16="http://schemas.microsoft.com/office/drawing/2014/main" id="{3FEE2B8B-5CF9-724F-A69E-46AD43946D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54000" y="203200"/>
          <a:ext cx="2996744" cy="91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838749</xdr:colOff>
      <xdr:row>10</xdr:row>
      <xdr:rowOff>508161</xdr:rowOff>
    </xdr:from>
    <xdr:to>
      <xdr:col>5</xdr:col>
      <xdr:colOff>493889</xdr:colOff>
      <xdr:row>18</xdr:row>
      <xdr:rowOff>31750</xdr:rowOff>
    </xdr:to>
    <xdr:graphicFrame macro="">
      <xdr:nvGraphicFramePr>
        <xdr:cNvPr id="6" name="Chart 5" descr="Summary of assets chart">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890875</xdr:colOff>
      <xdr:row>3</xdr:row>
      <xdr:rowOff>536575</xdr:rowOff>
    </xdr:from>
    <xdr:to>
      <xdr:col>5</xdr:col>
      <xdr:colOff>296576</xdr:colOff>
      <xdr:row>8</xdr:row>
      <xdr:rowOff>15587</xdr:rowOff>
    </xdr:to>
    <xdr:graphicFrame macro="">
      <xdr:nvGraphicFramePr>
        <xdr:cNvPr id="7" name="Chart 6" descr="Personal net worth chart">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42862</xdr:colOff>
      <xdr:row>0</xdr:row>
      <xdr:rowOff>333375</xdr:rowOff>
    </xdr:from>
    <xdr:to>
      <xdr:col>2</xdr:col>
      <xdr:colOff>2894463</xdr:colOff>
      <xdr:row>0</xdr:row>
      <xdr:rowOff>1244600</xdr:rowOff>
    </xdr:to>
    <xdr:pic>
      <xdr:nvPicPr>
        <xdr:cNvPr id="4" name="Picture 3" descr="Office of Financial Readiness logo">
          <a:extLst>
            <a:ext uri="{FF2B5EF4-FFF2-40B4-BE49-F238E27FC236}">
              <a16:creationId xmlns:a16="http://schemas.microsoft.com/office/drawing/2014/main" id="{18994118-A5D1-6AAB-FC2F-6E540056724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96862" y="333375"/>
          <a:ext cx="2981955" cy="911225"/>
        </a:xfrm>
        <a:prstGeom prst="rect">
          <a:avLst/>
        </a:prstGeom>
      </xdr:spPr>
    </xdr:pic>
    <xdr:clientData/>
  </xdr:twoCellAnchor>
  <xdr:twoCellAnchor>
    <xdr:from>
      <xdr:col>3</xdr:col>
      <xdr:colOff>885816</xdr:colOff>
      <xdr:row>19</xdr:row>
      <xdr:rowOff>562327</xdr:rowOff>
    </xdr:from>
    <xdr:to>
      <xdr:col>5</xdr:col>
      <xdr:colOff>590389</xdr:colOff>
      <xdr:row>25</xdr:row>
      <xdr:rowOff>112888</xdr:rowOff>
    </xdr:to>
    <xdr:graphicFrame macro="">
      <xdr:nvGraphicFramePr>
        <xdr:cNvPr id="2" name="Chart 1" descr="Summary of assets chart">
          <a:extLst>
            <a:ext uri="{FF2B5EF4-FFF2-40B4-BE49-F238E27FC236}">
              <a16:creationId xmlns:a16="http://schemas.microsoft.com/office/drawing/2014/main" id="{36974DD4-7009-1748-9705-9C50BEF4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Assets" displayName="TBL_Assets" ref="B4:P30" totalsRowShown="0" headerRowDxfId="77" dataDxfId="76">
  <autoFilter ref="B4:P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000-000001000000}" name="CATEGORY: In the cells below select a category from the drop-down menu. Then move to the item column and select the specific items within the category from that drop-down menu. " dataDxfId="75"/>
    <tableColumn id="2" xr3:uid="{00000000-0010-0000-0000-000002000000}" name="ITEM: In the cells below select an item from the drop-down menu or customize by typing in your own item. Each item list is dependent on the category chosen." dataDxfId="74"/>
    <tableColumn id="6" xr3:uid="{CB36162C-4F86-934D-B209-86D49E2140B5}" name="DESCRIPTION (optional): In the cells below, add any additional identifying information about the asset, like the name of the financial institution that holds your savings or checking account. " dataDxfId="73"/>
    <tableColumn id="5" xr3:uid="{9C008736-1A74-3342-80B8-ED79ADCD2F70}" name="Sample: Month, Quarter or Year 1" dataDxfId="72"/>
    <tableColumn id="3" xr3:uid="{00000000-0010-0000-0000-000003000000}" name="January " dataDxfId="71"/>
    <tableColumn id="7" xr3:uid="{7DA40D2E-7DAB-B242-AF83-5A0A4658BE9B}" name="Feb" dataDxfId="70"/>
    <tableColumn id="8" xr3:uid="{2D4EAE4A-1A4E-0041-BFF1-AD882A7FAB0C}" name="Customize here by Month, Quarter or Year 4" dataDxfId="69"/>
    <tableColumn id="9" xr3:uid="{6896EC2A-DE86-A046-94B3-1D6FD234F080}" name="Customize here by Month, Quarter or Year 5" dataDxfId="68"/>
    <tableColumn id="10" xr3:uid="{47061AB8-8383-4746-8EA0-80766844C732}" name="Customize here by Month, Quarter or Year 6" dataDxfId="67"/>
    <tableColumn id="11" xr3:uid="{61A6DCD1-4DC8-C34F-8CE0-85520CCB3107}" name="Customize here by Month, Quarter or Year 7" dataDxfId="66"/>
    <tableColumn id="12" xr3:uid="{E9EEC0AF-E5CC-7F46-A255-EB7E40CCDADA}" name="Customize here by Month, Quarter or Year 8" dataDxfId="65"/>
    <tableColumn id="13" xr3:uid="{15608E32-29CC-D746-BBC9-B76F00262958}" name="Customize here by Month, Quarter or Year 9" dataDxfId="64"/>
    <tableColumn id="14" xr3:uid="{043DDF58-20FC-AD4A-9DFC-F88B23E420A1}" name="Customize here by Month, Quarter or Year 10" dataDxfId="63"/>
    <tableColumn id="15" xr3:uid="{AB6B9682-1CC1-7248-8646-EAF69BFF3853}" name="Customize here by Month, Quarter or Year 11" dataDxfId="62"/>
    <tableColumn id="16" xr3:uid="{E2CE2E85-AD76-8B4C-A14B-6FCFAB25FE83}" name="Customize here by Month, Quarter or Year 12" dataDxfId="61"/>
  </tableColumns>
  <tableStyleInfo name="Glossary" showFirstColumn="0" showLastColumn="0" showRowStripes="1" showColumnStripes="0"/>
  <extLst>
    <ext xmlns:x14="http://schemas.microsoft.com/office/spreadsheetml/2009/9/main" uri="{504A1905-F514-4f6f-8877-14C23A59335A}">
      <x14:table altTextSummary="Enter you Assets data in this table.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5F1151-4F63-E145-A840-204E1B77ECB0}" name="CreditCardsList" displayName="CreditCardsList" ref="A113:A116" totalsRowShown="0" headerRowDxfId="21" dataDxfId="20">
  <autoFilter ref="A113:A116" xr:uid="{FF5F1151-4F63-E145-A840-204E1B77ECB0}"/>
  <tableColumns count="1">
    <tableColumn id="1" xr3:uid="{37FB2359-F387-CB4A-B0D7-B94E3A7B7107}" name="Credit Cards " dataDxfId="19"/>
  </tableColumns>
  <tableStyleInfo name="TableStyleLight1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5033F1-F935-EF46-8A19-0BE29ADD04C6}" name="LoansList" displayName="LoansList" ref="A122:A130" totalsRowShown="0" headerRowDxfId="18" dataDxfId="17">
  <autoFilter ref="A122:A130" xr:uid="{C05033F1-F935-EF46-8A19-0BE29ADD04C6}"/>
  <tableColumns count="1">
    <tableColumn id="1" xr3:uid="{CB91ED8B-F039-8C41-B51E-E83A6553C2E8}" name="Loans" dataDxfId="16"/>
  </tableColumns>
  <tableStyleInfo name="TableStyleLight1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729E97-F3F4-A141-A4E3-207A8913CFB9}" name="ValueofBusinessYouOwnList" displayName="ValueofBusinessYouOwnList" ref="A102:A103" totalsRowShown="0" headerRowDxfId="15" dataDxfId="14">
  <autoFilter ref="A102:A103" xr:uid="{EC729E97-F3F4-A141-A4E3-207A8913CFB9}"/>
  <tableColumns count="1">
    <tableColumn id="1" xr3:uid="{AE5D7AC9-A018-9441-A8BB-3EC70FDF6178}" name="Value of Business You Own" dataDxfId="13"/>
  </tableColumns>
  <tableStyleInfo name="TableStyleLight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E637F3E-6DE1-9D4A-A2CF-750A092932E4}" name="AdvancePayList" displayName="AdvancePayList" ref="A107:A108" totalsRowShown="0" headerRowDxfId="12" dataDxfId="11">
  <autoFilter ref="A107:A108" xr:uid="{2E637F3E-6DE1-9D4A-A2CF-750A092932E4}"/>
  <tableColumns count="1">
    <tableColumn id="1" xr3:uid="{21E28FC9-2D5F-2D46-960D-24A1E07C66BF}" name="Advance Pay " dataDxfId="10"/>
  </tableColumns>
  <tableStyleInfo name="TableStyleLight1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F4C32B1-BF12-BE40-935E-DB77D7D96960}" name="ChildSupportAlimonyandSpousalSupportPaymentsList" displayName="ChildSupportAlimonyandSpousalSupportPaymentsList" ref="A110:A111" totalsRowShown="0" headerRowDxfId="9" dataDxfId="8">
  <autoFilter ref="A110:A111" xr:uid="{7F4C32B1-BF12-BE40-935E-DB77D7D96960}"/>
  <tableColumns count="1">
    <tableColumn id="1" xr3:uid="{D3A0BA50-22D4-FE4B-A0CF-9CF586B7F222}" name="Child Support, Alimony and Spousal Support Payments" dataDxfId="7"/>
  </tableColumns>
  <tableStyleInfo name="TableStyleLight1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F78687D-D2E8-D346-8F08-E10F489ABD9A}" name="OtherDebtList" displayName="OtherDebtList" ref="A142:A143" totalsRowShown="0" headerRowDxfId="6" dataDxfId="5">
  <autoFilter ref="A142:A143" xr:uid="{FF78687D-D2E8-D346-8F08-E10F489ABD9A}"/>
  <tableColumns count="1">
    <tableColumn id="1" xr3:uid="{591153D7-7107-5444-968B-B4D0E8F66C67}" name="Other Debt (Medical Bills, Business Loans)" dataDxfId="4"/>
  </tableColumns>
  <tableStyleInfo name="TableStyleLight1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87D826A-004A-414D-99F0-16E81DD5A0CD}" name="Table18" displayName="Table18" ref="A152:B157" totalsRowShown="0" headerRowDxfId="3" dataDxfId="2">
  <autoFilter ref="A152:B157" xr:uid="{687D826A-004A-414D-99F0-16E81DD5A0CD}"/>
  <tableColumns count="2">
    <tableColumn id="1" xr3:uid="{509137DD-1FA3-AF49-B29C-BA29DDEC36D4}" name="Liabilities" dataDxfId="1"/>
    <tableColumn id="2" xr3:uid="{232D5F72-F7EB-DD49-A816-DBC6BE68E76F}" name="Lookup" dataDxfId="0"/>
  </tableColumns>
  <tableStyleInfo name="TableStyleLight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4A0C8E-590D-454B-B147-AA9100B00F06}" name="Table17" displayName="Table17" ref="A160:B167" totalsRowShown="0">
  <autoFilter ref="A160:B167" xr:uid="{834A0C8E-590D-454B-B147-AA9100B00F06}"/>
  <tableColumns count="2">
    <tableColumn id="1" xr3:uid="{560674C2-C71D-C94C-8DE6-26F4D2A27560}" name="Assetts"/>
    <tableColumn id="2" xr3:uid="{E06D5615-E53D-6A42-9F37-B4FBF38427A5}" name="Looku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Liabilities" displayName="TBL_Liabilities" ref="B5:P30" totalsRowShown="0" headerRowDxfId="60" dataDxfId="59">
  <tableColumns count="15">
    <tableColumn id="1" xr3:uid="{00000000-0010-0000-0100-000001000000}" name="Category" dataDxfId="58"/>
    <tableColumn id="3" xr3:uid="{B0B149C3-D1F9-554D-90CF-9DF5DF6F4840}" name="Items" dataDxfId="57"/>
    <tableColumn id="16" xr3:uid="{B8533090-1A2E-2046-9C08-FC59D1EF3B9E}" name="Column13" dataDxfId="56"/>
    <tableColumn id="4" xr3:uid="{919B89AB-3358-A043-800B-B3431FCEDE65}" name="Column1" dataDxfId="55"/>
    <tableColumn id="2" xr3:uid="{00000000-0010-0000-0100-000002000000}" name="Column2" dataDxfId="54"/>
    <tableColumn id="5" xr3:uid="{4D78323F-D0A3-CA44-823C-0DC824F80A9E}" name="Column3" dataDxfId="53"/>
    <tableColumn id="6" xr3:uid="{5A0A9C86-BD18-9D4B-A53B-AEB45283423E}" name="Column4" dataDxfId="52"/>
    <tableColumn id="7" xr3:uid="{170B0DB9-9CEE-BB44-9B39-B255BBD6774B}" name="Column5" dataDxfId="51"/>
    <tableColumn id="8" xr3:uid="{0BE9D3F3-DDC8-3E43-BA55-4B7D7872B620}" name="Column6" dataDxfId="50"/>
    <tableColumn id="9" xr3:uid="{76E55621-DE71-DE4D-8B80-F9E6A8FE15C0}" name="Column7" dataDxfId="49"/>
    <tableColumn id="10" xr3:uid="{29544503-9F4A-5D4C-8095-4BD422DBB8D3}" name="Column8" dataDxfId="48"/>
    <tableColumn id="11" xr3:uid="{B4AA8386-381A-1742-9FF2-66522CC1D50A}" name="Column9" dataDxfId="47"/>
    <tableColumn id="12" xr3:uid="{E3DAEFC7-D452-9148-8C5C-D4574CB6DEC8}" name="Column10" dataDxfId="46"/>
    <tableColumn id="13" xr3:uid="{0C9EA3BB-C444-D148-8084-89627B4363B1}" name="Column11" dataDxfId="45"/>
    <tableColumn id="14" xr3:uid="{A10AF77D-F229-C44B-B717-4BF77ACC8834}" name="Column12" dataDxfId="44"/>
  </tableColumns>
  <tableStyleInfo name="Glossary" showFirstColumn="0" showLastColumn="0" showRowStripes="1" showColumnStripes="0"/>
  <extLst>
    <ext xmlns:x14="http://schemas.microsoft.com/office/spreadsheetml/2009/9/main" uri="{504A1905-F514-4f6f-8877-14C23A59335A}">
      <x14:table altTextSummary="Enter you Debts data in this table.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611D55-D24C-B84F-A172-E2472880AEB2}" name="Glossary" displayName="Glossary" ref="A2:B63" totalsRowShown="0" headerRowDxfId="43" dataDxfId="42">
  <autoFilter ref="A2:B63" xr:uid="{BB611D55-D24C-B84F-A172-E2472880AEB2}"/>
  <tableColumns count="2">
    <tableColumn id="1" xr3:uid="{DEDEC6B9-C923-9D4C-B7F1-C14732538FDE}" name="Word" dataDxfId="41"/>
    <tableColumn id="2" xr3:uid="{59145DBB-FA5D-B944-9B91-4D1B8EBC0C75}" name="Definition"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DE3DAB-FBCC-3D4A-8477-6E85CBABFA62}" name="CashandCashEquivalentList" displayName="CashandCashEquivalentList" ref="A47:A51" totalsRowShown="0" headerRowDxfId="39" dataDxfId="38">
  <autoFilter ref="A47:A51" xr:uid="{E9DE3DAB-FBCC-3D4A-8477-6E85CBABFA62}"/>
  <tableColumns count="1">
    <tableColumn id="1" xr3:uid="{D80D7ACD-6298-2144-9FB4-A3B981CEFE6E}" name="Cash and Cash Equivalent" dataDxfId="37"/>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47959D-8933-E643-80EE-6ACCA6513687}" name="InsuranceList" displayName="InsuranceList" ref="A55:A56" totalsRowShown="0" headerRowDxfId="36" dataDxfId="35">
  <autoFilter ref="A55:A56" xr:uid="{A247959D-8933-E643-80EE-6ACCA6513687}"/>
  <tableColumns count="1">
    <tableColumn id="1" xr3:uid="{F9203C2F-0E75-5C4B-A9F1-62E92A0C5809}" name="Insurance" dataDxfId="34"/>
  </tableColumns>
  <tableStyleInfo name="TableStyleLight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5EF7CA2-8EB9-B745-9FF8-1E2E69BA84B5}" name="InvestmentsList" displayName="InvestmentsList" ref="A58:A67" totalsRowShown="0" headerRowDxfId="33" dataDxfId="32">
  <autoFilter ref="A58:A67" xr:uid="{D5EF7CA2-8EB9-B745-9FF8-1E2E69BA84B5}"/>
  <tableColumns count="1">
    <tableColumn id="1" xr3:uid="{119BADB6-4969-FD46-9756-D6FC0D324C58}" name="Investments" dataDxfId="31"/>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E9D0F3-4218-F34D-90B5-F154F9A9D021}" name="PersonalPropertyList" displayName="PersonalPropertyList" ref="A72:A78" totalsRowShown="0" headerRowDxfId="30" dataDxfId="29">
  <autoFilter ref="A72:A78" xr:uid="{47E9D0F3-4218-F34D-90B5-F154F9A9D021}"/>
  <tableColumns count="1">
    <tableColumn id="1" xr3:uid="{547FF6E8-6FB9-4B4F-B940-1F0946171DFD}" name="Personal Property" dataDxfId="28"/>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57E144-E6C0-8B43-9AA5-0BF80226B299}" name="RealEstateList" displayName="RealEstateList" ref="A80:A84" totalsRowShown="0" headerRowDxfId="27" dataDxfId="26">
  <autoFilter ref="A80:A84" xr:uid="{4257E144-E6C0-8B43-9AA5-0BF80226B299}"/>
  <tableColumns count="1">
    <tableColumn id="1" xr3:uid="{73110670-344F-784F-9D0F-67A4A7E545E0}" name="Real Estate" dataDxfId="25"/>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910ECA-3625-BE49-93D9-1E56B56D1427}" name="RetirementSavingsAccountsList" displayName="RetirementSavingsAccountsList" ref="A86:A91" totalsRowShown="0" headerRowDxfId="24" dataDxfId="23">
  <autoFilter ref="A86:A91" xr:uid="{70910ECA-3625-BE49-93D9-1E56B56D1427}"/>
  <tableColumns count="1">
    <tableColumn id="1" xr3:uid="{D3419FBD-2FD8-8A41-BDAA-20B9FD2992AE}" name="Retirement Savings Accounts" dataDxfId="22"/>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Custom 8">
      <a:dk1>
        <a:sysClr val="windowText" lastClr="000000"/>
      </a:dk1>
      <a:lt1>
        <a:sysClr val="window" lastClr="FFFFFF"/>
      </a:lt1>
      <a:dk2>
        <a:srgbClr val="44546A"/>
      </a:dk2>
      <a:lt2>
        <a:srgbClr val="E7E6E6"/>
      </a:lt2>
      <a:accent1>
        <a:srgbClr val="5B9BD5"/>
      </a:accent1>
      <a:accent2>
        <a:srgbClr val="FF4747"/>
      </a:accent2>
      <a:accent3>
        <a:srgbClr val="A5A5A5"/>
      </a:accent3>
      <a:accent4>
        <a:srgbClr val="FFC000"/>
      </a:accent4>
      <a:accent5>
        <a:srgbClr val="4472C4"/>
      </a:accent5>
      <a:accent6>
        <a:srgbClr val="70AD47"/>
      </a:accent6>
      <a:hlink>
        <a:srgbClr val="0563C1"/>
      </a:hlink>
      <a:folHlink>
        <a:srgbClr val="954F72"/>
      </a:folHlink>
    </a:clrScheme>
    <a:fontScheme name="Custom 44">
      <a:majorFont>
        <a:latin typeface="Franklin Gothic Medium"/>
        <a:ea typeface=""/>
        <a:cs typeface=""/>
      </a:majorFont>
      <a:minorFont>
        <a:latin typeface="Tw Cen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inred.usalearning.gov/ToolsAndAddRes/NetWort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A603-B14E-5F4F-BD6F-2A9213D7B7AF}">
  <sheetPr>
    <tabColor theme="6"/>
  </sheetPr>
  <dimension ref="A1:G22"/>
  <sheetViews>
    <sheetView showGridLines="0" zoomScale="90" zoomScaleNormal="90" workbookViewId="0">
      <selection activeCell="C1" sqref="C1"/>
    </sheetView>
  </sheetViews>
  <sheetFormatPr defaultColWidth="10.84765625" defaultRowHeight="14.1"/>
  <cols>
    <col min="1" max="1" width="7.6484375" style="131" customWidth="1"/>
    <col min="2" max="2" width="71.6484375" style="131" customWidth="1"/>
    <col min="3" max="16384" width="10.84765625" style="131"/>
  </cols>
  <sheetData>
    <row r="1" spans="1:7" ht="102" customHeight="1">
      <c r="A1"/>
      <c r="B1"/>
    </row>
    <row r="2" spans="1:7" ht="36" customHeight="1">
      <c r="B2" s="139" t="s">
        <v>155</v>
      </c>
    </row>
    <row r="3" spans="1:7" ht="39" customHeight="1" thickBot="1">
      <c r="B3" s="140" t="s">
        <v>51</v>
      </c>
    </row>
    <row r="4" spans="1:7" ht="50.05" customHeight="1" thickBot="1">
      <c r="B4" s="141" t="s">
        <v>157</v>
      </c>
    </row>
    <row r="5" spans="1:7" ht="54" customHeight="1">
      <c r="B5" s="142" t="s">
        <v>203</v>
      </c>
    </row>
    <row r="6" spans="1:7" ht="35.049999999999997" customHeight="1">
      <c r="B6" s="142" t="s">
        <v>202</v>
      </c>
    </row>
    <row r="7" spans="1:7" ht="37" customHeight="1" thickBot="1">
      <c r="B7" s="143" t="s">
        <v>218</v>
      </c>
    </row>
    <row r="8" spans="1:7" ht="69" customHeight="1" thickBot="1">
      <c r="B8" s="144" t="s">
        <v>172</v>
      </c>
      <c r="D8" s="132"/>
    </row>
    <row r="9" spans="1:7" ht="50.05" customHeight="1">
      <c r="B9" s="145" t="s">
        <v>223</v>
      </c>
      <c r="D9" s="133"/>
      <c r="E9" s="134"/>
      <c r="G9" s="135"/>
    </row>
    <row r="10" spans="1:7" ht="66" customHeight="1">
      <c r="B10" s="145" t="s">
        <v>197</v>
      </c>
      <c r="D10" s="133"/>
      <c r="E10" s="134"/>
      <c r="G10" s="135"/>
    </row>
    <row r="11" spans="1:7" ht="66" customHeight="1">
      <c r="B11" s="145" t="s">
        <v>198</v>
      </c>
      <c r="D11" s="133"/>
    </row>
    <row r="12" spans="1:7" ht="66" customHeight="1">
      <c r="B12" s="145" t="s">
        <v>224</v>
      </c>
      <c r="D12" s="133"/>
    </row>
    <row r="13" spans="1:7" ht="139" customHeight="1">
      <c r="B13" s="145" t="s">
        <v>225</v>
      </c>
      <c r="D13" s="133"/>
    </row>
    <row r="14" spans="1:7" ht="86.05" customHeight="1" thickBot="1">
      <c r="B14" s="161" t="s">
        <v>258</v>
      </c>
      <c r="D14" s="136"/>
    </row>
    <row r="15" spans="1:7" ht="50.05" customHeight="1">
      <c r="B15" s="146" t="s">
        <v>173</v>
      </c>
      <c r="D15" s="137"/>
    </row>
    <row r="16" spans="1:7" ht="57" customHeight="1">
      <c r="B16" s="146" t="s">
        <v>200</v>
      </c>
      <c r="D16" s="137"/>
    </row>
    <row r="17" spans="2:4" ht="73" customHeight="1">
      <c r="B17" s="146" t="s">
        <v>199</v>
      </c>
      <c r="D17" s="137"/>
    </row>
    <row r="18" spans="2:4" ht="69" customHeight="1">
      <c r="B18" s="146" t="s">
        <v>226</v>
      </c>
      <c r="D18" s="137"/>
    </row>
    <row r="19" spans="2:4" ht="44.05" customHeight="1">
      <c r="B19" s="146" t="s">
        <v>227</v>
      </c>
      <c r="D19" s="137"/>
    </row>
    <row r="20" spans="2:4" ht="132" customHeight="1" thickBot="1">
      <c r="B20" s="147" t="s">
        <v>228</v>
      </c>
      <c r="D20" s="136"/>
    </row>
    <row r="21" spans="2:4" ht="50.05" customHeight="1" thickBot="1">
      <c r="B21" s="148" t="s">
        <v>158</v>
      </c>
      <c r="D21" s="138"/>
    </row>
    <row r="22" spans="2:4" ht="50.05" customHeight="1" thickBot="1">
      <c r="B22" s="149" t="s">
        <v>156</v>
      </c>
    </row>
  </sheetData>
  <sheetProtection sheet="1" formatCells="0" formatColumns="0" formatRows="0" insertColumns="0" insertRows="0" deleteColumns="0" deleteRows="0" selectLockedCells="1"/>
  <hyperlinks>
    <hyperlink ref="B7" r:id="rId1" xr:uid="{2FCECCCA-5CE9-5548-947D-D071351BA03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B4B4"/>
    <pageSetUpPr fitToPage="1"/>
  </sheetPr>
  <dimension ref="B1:Y39"/>
  <sheetViews>
    <sheetView showGridLines="0" tabSelected="1" zoomScale="90" zoomScaleNormal="90" workbookViewId="0">
      <selection activeCell="E2" sqref="E2"/>
    </sheetView>
  </sheetViews>
  <sheetFormatPr defaultColWidth="9" defaultRowHeight="14.1"/>
  <cols>
    <col min="1" max="1" width="3.34765625" style="1" customWidth="1"/>
    <col min="2" max="2" width="1.84765625" style="1" customWidth="1"/>
    <col min="3" max="3" width="57.84765625" style="1" customWidth="1"/>
    <col min="4" max="4" width="46" style="39" customWidth="1"/>
    <col min="5" max="5" width="27.34765625" style="1" customWidth="1"/>
    <col min="6" max="6" width="38.34765625" style="1" customWidth="1"/>
    <col min="7" max="7" width="27.84765625" style="1" customWidth="1"/>
    <col min="8" max="8" width="23.5" style="1" customWidth="1"/>
    <col min="9" max="9" width="23.84765625" style="1" customWidth="1"/>
    <col min="10" max="10" width="3.1484375" style="1" customWidth="1"/>
    <col min="11" max="11" width="23.1484375" style="1" customWidth="1"/>
    <col min="12" max="12" width="12.6484375" style="1" customWidth="1"/>
    <col min="13" max="13" width="6.6484375" style="1" customWidth="1"/>
    <col min="14" max="15" width="1.6484375" style="1" customWidth="1"/>
    <col min="16" max="16" width="9" style="19"/>
    <col min="17" max="17" width="10.84765625" style="12" customWidth="1"/>
    <col min="18" max="18" width="38" style="12" customWidth="1"/>
    <col min="19" max="19" width="12.34765625" style="12" customWidth="1"/>
    <col min="20" max="20" width="1.5" style="10" customWidth="1"/>
    <col min="21" max="21" width="19.1484375" style="10" customWidth="1"/>
    <col min="22" max="22" width="23.6484375" style="10" customWidth="1"/>
    <col min="23" max="23" width="1" style="10" customWidth="1"/>
    <col min="24" max="24" width="7.34765625" style="10" customWidth="1"/>
    <col min="25" max="25" width="12.1484375" style="10" customWidth="1"/>
    <col min="26" max="16384" width="9" style="1"/>
  </cols>
  <sheetData>
    <row r="1" spans="2:25" ht="115" customHeight="1">
      <c r="C1" s="123"/>
      <c r="D1" s="114" t="s">
        <v>154</v>
      </c>
      <c r="E1" s="105"/>
      <c r="F1" s="68"/>
      <c r="G1" s="67"/>
      <c r="H1" s="67"/>
      <c r="I1" s="67"/>
      <c r="Q1" s="24"/>
      <c r="R1" s="24"/>
      <c r="S1" s="24"/>
      <c r="U1" s="24"/>
      <c r="V1" s="24"/>
      <c r="X1" s="23"/>
      <c r="Y1" s="24"/>
    </row>
    <row r="2" spans="2:25" s="6" customFormat="1" ht="172" customHeight="1">
      <c r="B2" s="60" t="s">
        <v>19</v>
      </c>
      <c r="C2" s="102"/>
      <c r="D2" s="105" t="s">
        <v>174</v>
      </c>
      <c r="E2" s="104" t="s">
        <v>260</v>
      </c>
      <c r="F2" s="124" t="s">
        <v>176</v>
      </c>
      <c r="G2" s="5"/>
      <c r="O2" s="20"/>
      <c r="P2" s="24"/>
      <c r="Q2" s="24"/>
      <c r="R2" s="24"/>
      <c r="S2" s="10"/>
      <c r="T2" s="24"/>
      <c r="U2" s="24"/>
      <c r="V2" s="10"/>
      <c r="W2" s="23"/>
      <c r="X2" s="24"/>
    </row>
    <row r="3" spans="2:25" s="6" customFormat="1" ht="53.05" customHeight="1">
      <c r="B3" s="61"/>
      <c r="C3" s="62">
        <f>D5-D7</f>
        <v>-29167</v>
      </c>
      <c r="D3" s="37"/>
      <c r="E3" s="181"/>
      <c r="F3" s="29"/>
      <c r="G3" s="29"/>
      <c r="I3" s="25"/>
      <c r="O3" s="20"/>
      <c r="P3" s="24"/>
      <c r="Q3" s="24"/>
      <c r="R3" s="24"/>
      <c r="S3" s="10"/>
      <c r="T3" s="24"/>
      <c r="U3" s="24"/>
      <c r="V3" s="10"/>
      <c r="W3" s="11"/>
      <c r="X3" s="11"/>
    </row>
    <row r="4" spans="2:25" ht="52.5" customHeight="1">
      <c r="B4" s="155" t="s">
        <v>204</v>
      </c>
      <c r="C4" s="69"/>
      <c r="D4" s="37"/>
      <c r="E4" s="29"/>
      <c r="F4" s="29"/>
      <c r="G4" s="6"/>
      <c r="H4" s="6"/>
      <c r="I4" s="6"/>
      <c r="J4" s="6"/>
      <c r="N4" s="19"/>
      <c r="O4" s="24"/>
      <c r="P4" s="24"/>
      <c r="Q4" s="24"/>
      <c r="R4" s="10"/>
      <c r="S4" s="24"/>
      <c r="T4" s="24"/>
      <c r="X4" s="1"/>
      <c r="Y4" s="1"/>
    </row>
    <row r="5" spans="2:25" s="95" customFormat="1" ht="20.05" customHeight="1">
      <c r="B5" s="101"/>
      <c r="C5" s="94" t="s">
        <v>13</v>
      </c>
      <c r="D5" s="83">
        <f>IF($E$2=TBL_Assets[[#Headers],[Sample: Month, Quarter or Year 1]],SUM(TBL_Assets[Sample: Month, Quarter or Year 1]),IF($E$2=TBL_Assets[[#Headers],[January ]],SUM(TBL_Assets[[January ]]),IF($E$2=TBL_Assets[[#Headers],[Feb]],SUM(TBL_Assets[Feb]),IF($E$2=TBL_Assets[[#Headers],[Customize here by Month, Quarter or Year 4]],SUM(TBL_Assets[Customize here by Month, Quarter or Year 4]),IF($E$2=TBL_Assets[[#Headers],[Customize here by Month, Quarter or Year 5]],SUM(TBL_Assets[Customize here by Month, Quarter or Year 5]),IF($E$2=TBL_Assets[[#Headers],[Customize here by Month, Quarter or Year 6]],SUM(TBL_Assets[Customize here by Month, Quarter or Year 6]),IF($E$2=TBL_Assets[[#Headers],[Customize here by Month, Quarter or Year 7]],SUM(TBL_Assets[Customize here by Month, Quarter or Year 7]),IF($E$2=TBL_Assets[[#Headers],[Customize here by Month, Quarter or Year 8]],SUM(TBL_Assets[Customize here by Month, Quarter or Year 8]),IF($E$2=TBL_Assets[[#Headers],[Customize here by Month, Quarter or Year 9]],SUM(TBL_Assets[Customize here by Month, Quarter or Year 9]),IF($E$2=TBL_Assets[[#Headers],[Customize here by Month, Quarter or Year 10]],SUM(TBL_Assets[Customize here by Month, Quarter or Year 10]),IF($E$2=TBL_Assets[[#Headers],[Customize here by Month, Quarter or Year 11]],SUM(TBL_Assets[Customize here by Month, Quarter or Year 11]),IF($E$2=TBL_Assets[[#Headers],[Customize here by Month, Quarter or Year 12]],SUM(TBL_Assets[Customize here by Month, Quarter or Year 12]),""))))))))))))</f>
        <v>23500</v>
      </c>
      <c r="E5" s="9"/>
      <c r="F5" s="39"/>
      <c r="G5" s="39"/>
      <c r="H5" s="39"/>
      <c r="I5" s="39"/>
      <c r="J5" s="39"/>
      <c r="N5" s="96"/>
      <c r="O5" s="24"/>
      <c r="P5" s="24"/>
      <c r="Q5" s="24"/>
      <c r="R5" s="10"/>
      <c r="S5" s="24"/>
      <c r="T5" s="24"/>
      <c r="U5" s="10"/>
      <c r="V5" s="10"/>
      <c r="W5" s="10"/>
    </row>
    <row r="6" spans="2:25" s="5" customFormat="1" ht="14.05" customHeight="1">
      <c r="B6" s="70"/>
      <c r="C6" s="71"/>
      <c r="D6" s="90"/>
      <c r="E6" s="3"/>
      <c r="N6" s="21"/>
      <c r="O6" s="10"/>
      <c r="P6" s="10"/>
      <c r="Q6" s="10"/>
      <c r="R6" s="10"/>
      <c r="S6" s="10"/>
      <c r="T6" s="10"/>
      <c r="U6" s="10"/>
      <c r="V6" s="10"/>
      <c r="W6" s="10"/>
    </row>
    <row r="7" spans="2:25" s="39" customFormat="1" ht="20.05" customHeight="1">
      <c r="B7" s="97"/>
      <c r="C7" s="94" t="s">
        <v>21</v>
      </c>
      <c r="D7" s="83">
        <f>IF($E$2=TBL_Assets[[#Headers],[Sample: Month, Quarter or Year 1]],SUM(TBL_Liabilities[Column1]),IF($E$2=TBL_Assets[[#Headers],[January ]],SUM(TBL_Liabilities[Column2]),IF($E$2=TBL_Assets[[#Headers],[Feb]],SUM(TBL_Liabilities[Column3]),IF($E$2=TBL_Assets[[#Headers],[Customize here by Month, Quarter or Year 4]],SUM(TBL_Liabilities[Column4]),IF($E$2=TBL_Assets[[#Headers],[Customize here by Month, Quarter or Year 5]],SUM(TBL_Liabilities[Column5]),IF($E$2=TBL_Assets[[#Headers],[Customize here by Month, Quarter or Year 6]],SUM(TBL_Liabilities[Column6]),IF($E$2=TBL_Assets[[#Headers],[Customize here by Month, Quarter or Year 7]],SUM(TBL_Liabilities[Column7]),IF($E$2=TBL_Assets[[#Headers],[Customize here by Month, Quarter or Year 8]],SUM(TBL_Liabilities[Column8]),IF($E$2=TBL_Assets[[#Headers],[Customize here by Month, Quarter or Year 9]],SUM(TBL_Liabilities[Column9]),IF($E$2=TBL_Assets[[#Headers],[Customize here by Month, Quarter or Year 10]],SUM(TBL_Liabilities[Column10]),IF($E$2=TBL_Assets[[#Headers],[Customize here by Month, Quarter or Year 11]],SUM(TBL_Liabilities[Column11]),IF($E$2=TBL_Assets[[#Headers],[Customize here by Month, Quarter or Year 12]],SUM(TBL_Liabilities[Column12]),""))))))))))))</f>
        <v>52667</v>
      </c>
      <c r="E7" s="9"/>
      <c r="F7" s="95"/>
      <c r="G7" s="95"/>
      <c r="H7" s="95"/>
      <c r="I7" s="95"/>
      <c r="J7" s="95"/>
      <c r="N7" s="33"/>
      <c r="O7" s="12"/>
      <c r="P7" s="12"/>
      <c r="Q7" s="12"/>
      <c r="R7" s="10"/>
      <c r="S7" s="10"/>
      <c r="T7" s="10"/>
      <c r="U7" s="10"/>
      <c r="V7" s="10"/>
      <c r="W7" s="10"/>
    </row>
    <row r="8" spans="2:25" ht="9" customHeight="1">
      <c r="B8" s="72"/>
      <c r="C8" s="73"/>
      <c r="D8" s="84"/>
      <c r="N8" s="19"/>
      <c r="O8" s="12"/>
      <c r="P8" s="12"/>
      <c r="R8" s="10"/>
      <c r="S8" s="10"/>
      <c r="X8" s="1"/>
      <c r="Y8" s="1"/>
    </row>
    <row r="9" spans="2:25" ht="9" customHeight="1">
      <c r="B9" s="72"/>
      <c r="C9" s="73"/>
      <c r="D9" s="84"/>
      <c r="N9" s="19"/>
      <c r="O9" s="12"/>
      <c r="P9" s="12"/>
      <c r="R9" s="10"/>
      <c r="S9" s="10"/>
      <c r="X9" s="1"/>
      <c r="Y9" s="1"/>
    </row>
    <row r="10" spans="2:25" s="4" customFormat="1" ht="9" customHeight="1" thickBot="1">
      <c r="B10" s="75"/>
      <c r="C10" s="76"/>
      <c r="D10" s="77"/>
      <c r="E10" s="77"/>
      <c r="G10" s="1"/>
      <c r="H10" s="1"/>
      <c r="I10" s="1"/>
      <c r="J10" s="1"/>
      <c r="K10" s="7"/>
      <c r="N10" s="22"/>
      <c r="O10" s="13"/>
      <c r="P10" s="13"/>
      <c r="Q10" s="12"/>
      <c r="R10" s="13"/>
      <c r="S10" s="13"/>
      <c r="T10" s="13"/>
      <c r="U10" s="13"/>
      <c r="V10" s="13"/>
      <c r="W10" s="13"/>
    </row>
    <row r="11" spans="2:25" s="4" customFormat="1" ht="48" customHeight="1">
      <c r="B11" s="155" t="s">
        <v>205</v>
      </c>
      <c r="C11" s="87"/>
      <c r="D11" s="84"/>
      <c r="E11" s="3"/>
      <c r="K11" s="7"/>
      <c r="N11" s="22"/>
      <c r="O11" s="13"/>
      <c r="P11" s="13"/>
      <c r="Q11" s="12"/>
      <c r="R11" s="13"/>
      <c r="S11" s="13"/>
      <c r="T11" s="13"/>
      <c r="U11" s="13"/>
      <c r="V11" s="13"/>
      <c r="W11" s="13"/>
    </row>
    <row r="12" spans="2:25" s="4" customFormat="1" ht="23.05" customHeight="1">
      <c r="B12" s="100"/>
      <c r="C12" s="88" t="str">
        <f>Formulas!E24</f>
        <v>Retirement Savings Accounts</v>
      </c>
      <c r="D12" s="83">
        <f>Formulas!F24</f>
        <v>15000</v>
      </c>
      <c r="E12" s="7"/>
      <c r="H12" s="22"/>
      <c r="I12" s="13"/>
      <c r="J12" s="13"/>
      <c r="K12" s="12"/>
      <c r="L12" s="13"/>
      <c r="M12" s="13"/>
      <c r="N12" s="13"/>
      <c r="O12" s="13"/>
      <c r="P12" s="13"/>
      <c r="Q12" s="13"/>
    </row>
    <row r="13" spans="2:25" s="4" customFormat="1" ht="23.05" customHeight="1">
      <c r="B13" s="100"/>
      <c r="C13" s="89" t="str">
        <f>Formulas!E23</f>
        <v>Cash and Cash Equivalent</v>
      </c>
      <c r="D13" s="83">
        <f>Formulas!F23</f>
        <v>5000</v>
      </c>
      <c r="E13" s="7"/>
      <c r="H13" s="22"/>
      <c r="I13" s="13"/>
      <c r="J13" s="13"/>
      <c r="K13" s="12"/>
      <c r="L13" s="13"/>
      <c r="M13" s="13"/>
      <c r="N13" s="13"/>
      <c r="O13" s="13"/>
      <c r="P13" s="13"/>
      <c r="Q13" s="13"/>
    </row>
    <row r="14" spans="2:25" s="4" customFormat="1" ht="23.05" customHeight="1">
      <c r="B14" s="100"/>
      <c r="C14" s="89" t="str">
        <f>Formulas!E22</f>
        <v>Investments</v>
      </c>
      <c r="D14" s="83">
        <f>Formulas!F22</f>
        <v>3500</v>
      </c>
      <c r="E14" s="7"/>
      <c r="H14" s="22"/>
      <c r="I14" s="13"/>
      <c r="J14" s="13"/>
      <c r="K14" s="12"/>
      <c r="L14" s="13"/>
      <c r="M14" s="13"/>
      <c r="N14" s="13"/>
      <c r="O14" s="13"/>
      <c r="P14" s="13"/>
      <c r="Q14" s="13"/>
    </row>
    <row r="15" spans="2:25" s="4" customFormat="1" ht="23.05" customHeight="1">
      <c r="B15" s="100"/>
      <c r="C15" s="89" t="str">
        <f>Formulas!E21</f>
        <v>Value of Business You Own</v>
      </c>
      <c r="D15" s="83">
        <f>Formulas!F21</f>
        <v>0</v>
      </c>
      <c r="E15" s="7"/>
      <c r="H15" s="22"/>
      <c r="I15" s="12"/>
      <c r="J15" s="12"/>
      <c r="K15" s="12"/>
      <c r="L15" s="13"/>
      <c r="M15" s="13"/>
      <c r="N15" s="13"/>
      <c r="O15" s="13"/>
      <c r="P15" s="13"/>
      <c r="Q15" s="13"/>
    </row>
    <row r="16" spans="2:25" s="4" customFormat="1" ht="23.05" customHeight="1">
      <c r="B16" s="100"/>
      <c r="C16" s="89" t="str">
        <f>Formulas!E20</f>
        <v>Real Estate</v>
      </c>
      <c r="D16" s="83">
        <f>Formulas!F20</f>
        <v>0</v>
      </c>
      <c r="E16" s="7"/>
      <c r="H16" s="22"/>
      <c r="I16" s="12"/>
      <c r="J16" s="12"/>
      <c r="K16" s="12"/>
      <c r="L16" s="13"/>
      <c r="M16" s="13"/>
      <c r="N16" s="13"/>
      <c r="O16" s="13"/>
      <c r="P16" s="13"/>
      <c r="Q16" s="13"/>
    </row>
    <row r="17" spans="2:25" s="4" customFormat="1" ht="23.05" customHeight="1">
      <c r="B17" s="100"/>
      <c r="C17" s="89" t="str">
        <f>Formulas!E19</f>
        <v>Personal Property</v>
      </c>
      <c r="D17" s="83">
        <f>Formulas!F19</f>
        <v>0</v>
      </c>
      <c r="E17" s="7"/>
      <c r="H17" s="22"/>
      <c r="I17" s="12"/>
      <c r="J17" s="12"/>
      <c r="K17" s="12"/>
      <c r="L17" s="13"/>
      <c r="M17" s="13"/>
      <c r="N17" s="13"/>
      <c r="O17" s="13"/>
      <c r="P17" s="13"/>
      <c r="Q17" s="13"/>
    </row>
    <row r="18" spans="2:25" s="4" customFormat="1" ht="23.05" customHeight="1">
      <c r="B18" s="100"/>
      <c r="C18" s="91" t="str">
        <f>Formulas!E18</f>
        <v>Insurance</v>
      </c>
      <c r="D18" s="92">
        <f>Formulas!F18</f>
        <v>0</v>
      </c>
      <c r="E18" s="7"/>
      <c r="H18" s="22"/>
      <c r="I18" s="12"/>
      <c r="J18" s="12"/>
      <c r="K18" s="12"/>
      <c r="L18" s="13"/>
      <c r="M18" s="13"/>
      <c r="N18" s="13"/>
      <c r="O18" s="13"/>
      <c r="P18" s="13"/>
      <c r="Q18" s="13"/>
    </row>
    <row r="19" spans="2:25" s="4" customFormat="1" ht="23.05" customHeight="1" thickBot="1">
      <c r="B19" s="78"/>
      <c r="C19" s="79"/>
      <c r="D19" s="85"/>
      <c r="E19" s="80"/>
      <c r="H19" s="22"/>
      <c r="I19" s="12"/>
      <c r="J19" s="12"/>
      <c r="K19" s="12"/>
      <c r="L19" s="13"/>
      <c r="M19" s="13"/>
      <c r="N19" s="13"/>
      <c r="O19" s="13"/>
      <c r="P19" s="13"/>
      <c r="Q19" s="13"/>
    </row>
    <row r="20" spans="2:25" ht="48" customHeight="1">
      <c r="B20" s="155" t="s">
        <v>206</v>
      </c>
      <c r="C20" s="73"/>
      <c r="D20" s="84"/>
      <c r="H20" s="19"/>
      <c r="I20" s="12"/>
      <c r="J20" s="12"/>
      <c r="K20" s="12"/>
      <c r="L20" s="10"/>
      <c r="M20" s="10"/>
      <c r="N20" s="10"/>
      <c r="O20" s="10"/>
      <c r="P20" s="10"/>
      <c r="Q20" s="10"/>
      <c r="R20" s="1"/>
      <c r="S20" s="1"/>
      <c r="T20" s="1"/>
      <c r="U20" s="1"/>
      <c r="V20" s="1"/>
      <c r="W20" s="1"/>
      <c r="X20" s="1"/>
      <c r="Y20" s="1"/>
    </row>
    <row r="21" spans="2:25" ht="23.05" customHeight="1">
      <c r="B21" s="74"/>
      <c r="C21" s="93" t="str">
        <f>Formulas!E31</f>
        <v>Loans</v>
      </c>
      <c r="D21" s="83">
        <f>Formulas!F31</f>
        <v>44958</v>
      </c>
      <c r="E21" s="3"/>
      <c r="F21" s="4"/>
      <c r="G21" s="4"/>
      <c r="H21" s="4"/>
      <c r="I21" s="3"/>
      <c r="J21" s="4"/>
      <c r="N21" s="19"/>
      <c r="O21" s="12"/>
      <c r="P21" s="12"/>
      <c r="R21" s="10"/>
      <c r="S21" s="10"/>
      <c r="X21" s="1"/>
      <c r="Y21" s="1"/>
    </row>
    <row r="22" spans="2:25" ht="23.05" customHeight="1">
      <c r="B22" s="74"/>
      <c r="C22" s="93" t="str">
        <f>Formulas!E30</f>
        <v>Credit Cards</v>
      </c>
      <c r="D22" s="83">
        <f>Formulas!F30</f>
        <v>7709</v>
      </c>
      <c r="H22" s="19"/>
      <c r="I22" s="12"/>
      <c r="J22" s="12"/>
      <c r="K22" s="12"/>
      <c r="L22" s="10"/>
      <c r="M22" s="10"/>
      <c r="N22" s="10"/>
      <c r="O22" s="10"/>
      <c r="P22" s="10"/>
      <c r="Q22" s="10"/>
      <c r="R22" s="1"/>
      <c r="S22" s="1"/>
      <c r="T22" s="1"/>
      <c r="U22" s="1"/>
      <c r="V22" s="1"/>
      <c r="W22" s="1"/>
      <c r="X22" s="1"/>
      <c r="Y22" s="1"/>
    </row>
    <row r="23" spans="2:25" ht="23.05" customHeight="1">
      <c r="B23" s="74"/>
      <c r="C23" s="93" t="str">
        <f>Formulas!E29</f>
        <v>Other Debt (Medical Bills, Business Loans)</v>
      </c>
      <c r="D23" s="83">
        <f>Formulas!F29</f>
        <v>0</v>
      </c>
      <c r="H23" s="19"/>
      <c r="I23" s="12"/>
      <c r="J23" s="12"/>
      <c r="K23" s="12"/>
      <c r="L23" s="10"/>
      <c r="M23" s="10"/>
      <c r="N23" s="10"/>
      <c r="O23" s="10"/>
      <c r="P23" s="10"/>
      <c r="Q23" s="10"/>
      <c r="R23" s="1"/>
      <c r="S23" s="1"/>
      <c r="T23" s="1"/>
      <c r="U23" s="1"/>
      <c r="V23" s="1"/>
      <c r="W23" s="1"/>
      <c r="X23" s="1"/>
      <c r="Y23" s="1"/>
    </row>
    <row r="24" spans="2:25" ht="23.05" customHeight="1">
      <c r="B24" s="74"/>
      <c r="C24" s="93" t="str">
        <f>Formulas!E27</f>
        <v>Child Support, Alimony and Spousal Support Payments</v>
      </c>
      <c r="D24" s="83">
        <f>Formulas!F28</f>
        <v>0</v>
      </c>
      <c r="H24" s="19"/>
      <c r="I24" s="12"/>
      <c r="J24" s="12"/>
      <c r="K24" s="12"/>
      <c r="L24" s="10"/>
      <c r="M24" s="10"/>
      <c r="N24" s="10"/>
      <c r="O24" s="10"/>
      <c r="P24" s="10"/>
      <c r="Q24" s="10"/>
      <c r="R24" s="1"/>
      <c r="S24" s="1"/>
      <c r="T24" s="1"/>
      <c r="U24" s="1"/>
      <c r="V24" s="1"/>
      <c r="W24" s="1"/>
      <c r="X24" s="1"/>
      <c r="Y24" s="1"/>
    </row>
    <row r="25" spans="2:25" ht="23.05" customHeight="1">
      <c r="B25" s="74"/>
      <c r="C25" s="93" t="str">
        <f>Formulas!E28</f>
        <v>Advance Pay</v>
      </c>
      <c r="D25" s="83">
        <f>Formulas!F27</f>
        <v>0</v>
      </c>
      <c r="H25" s="19"/>
      <c r="I25" s="12"/>
      <c r="J25" s="12"/>
      <c r="K25" s="12"/>
      <c r="L25" s="10"/>
      <c r="M25" s="10"/>
      <c r="N25" s="10"/>
      <c r="O25" s="10"/>
      <c r="P25" s="10"/>
      <c r="Q25" s="10"/>
      <c r="R25" s="1"/>
      <c r="S25" s="1"/>
      <c r="T25" s="1"/>
      <c r="U25" s="1"/>
      <c r="V25" s="1"/>
      <c r="W25" s="1"/>
      <c r="X25" s="1"/>
      <c r="Y25" s="1"/>
    </row>
    <row r="26" spans="2:25" ht="19.2" thickBot="1">
      <c r="B26" s="81"/>
      <c r="C26" s="82"/>
      <c r="D26" s="86"/>
      <c r="E26" s="77"/>
      <c r="H26" s="19"/>
      <c r="I26" s="12"/>
      <c r="J26" s="12"/>
      <c r="K26" s="12"/>
      <c r="L26" s="10"/>
      <c r="M26" s="10"/>
      <c r="N26" s="10"/>
      <c r="O26" s="10"/>
      <c r="P26" s="10"/>
      <c r="Q26" s="10"/>
      <c r="R26" s="1"/>
      <c r="S26" s="1"/>
      <c r="T26" s="1"/>
      <c r="U26" s="1"/>
      <c r="V26" s="1"/>
      <c r="W26" s="1"/>
      <c r="X26" s="1"/>
      <c r="Y26" s="1"/>
    </row>
    <row r="27" spans="2:25" ht="17.7">
      <c r="B27" s="4"/>
      <c r="C27" s="31"/>
      <c r="D27" s="38"/>
      <c r="H27" s="19"/>
      <c r="I27" s="12"/>
      <c r="J27" s="12"/>
      <c r="K27" s="12"/>
      <c r="L27" s="10"/>
      <c r="M27" s="10"/>
      <c r="N27" s="10"/>
      <c r="O27" s="10"/>
      <c r="P27" s="10"/>
      <c r="Q27" s="10"/>
      <c r="R27" s="1"/>
      <c r="S27" s="1"/>
      <c r="T27" s="1"/>
      <c r="U27" s="1"/>
      <c r="V27" s="1"/>
      <c r="W27" s="1"/>
      <c r="X27" s="1"/>
      <c r="Y27" s="1"/>
    </row>
    <row r="28" spans="2:25" ht="17.7">
      <c r="B28" s="4"/>
      <c r="C28" s="31"/>
      <c r="D28" s="38"/>
      <c r="H28" s="19"/>
      <c r="I28" s="12"/>
      <c r="J28" s="12"/>
      <c r="K28" s="12"/>
      <c r="L28" s="10"/>
      <c r="M28" s="10"/>
      <c r="N28" s="10"/>
      <c r="O28" s="10"/>
      <c r="P28" s="10"/>
      <c r="Q28" s="10"/>
      <c r="R28" s="1"/>
      <c r="S28" s="1"/>
      <c r="T28" s="1"/>
      <c r="U28" s="1"/>
      <c r="V28" s="1"/>
      <c r="W28" s="1"/>
      <c r="X28" s="1"/>
      <c r="Y28" s="1"/>
    </row>
    <row r="29" spans="2:25" ht="17.7">
      <c r="B29" s="4"/>
      <c r="C29" s="31"/>
      <c r="D29" s="38"/>
      <c r="H29" s="19"/>
      <c r="I29" s="12"/>
      <c r="J29" s="12"/>
      <c r="K29" s="12"/>
      <c r="L29" s="10"/>
      <c r="M29" s="10"/>
      <c r="N29" s="10"/>
      <c r="O29" s="10"/>
      <c r="P29" s="10"/>
      <c r="Q29" s="10"/>
      <c r="R29" s="1"/>
      <c r="S29" s="1"/>
      <c r="T29" s="1"/>
      <c r="U29" s="1"/>
      <c r="V29" s="1"/>
      <c r="W29" s="1"/>
      <c r="X29" s="1"/>
      <c r="Y29" s="1"/>
    </row>
    <row r="30" spans="2:25" ht="15.3">
      <c r="D30" s="36"/>
      <c r="E30" s="30"/>
      <c r="F30" s="8"/>
      <c r="J30" s="19"/>
      <c r="K30" s="12"/>
      <c r="L30" s="12"/>
      <c r="M30" s="12"/>
      <c r="N30" s="10"/>
      <c r="O30" s="10"/>
      <c r="P30" s="10"/>
      <c r="Q30" s="10"/>
      <c r="R30" s="10"/>
      <c r="S30" s="10"/>
      <c r="T30" s="1"/>
      <c r="U30" s="1"/>
      <c r="V30" s="1"/>
      <c r="W30" s="1"/>
      <c r="X30" s="1"/>
      <c r="Y30" s="1"/>
    </row>
    <row r="31" spans="2:25" ht="15.3">
      <c r="D31" s="36"/>
      <c r="E31" s="30"/>
      <c r="F31" s="8"/>
      <c r="J31" s="19"/>
      <c r="K31" s="12"/>
      <c r="L31" s="12"/>
      <c r="M31" s="12"/>
      <c r="N31" s="10"/>
      <c r="O31" s="10"/>
      <c r="P31" s="10"/>
      <c r="Q31" s="10"/>
      <c r="R31" s="10"/>
      <c r="S31" s="10"/>
      <c r="T31" s="1"/>
      <c r="U31" s="1"/>
      <c r="V31" s="1"/>
      <c r="W31" s="1"/>
      <c r="X31" s="1"/>
      <c r="Y31" s="1"/>
    </row>
    <row r="35" spans="19:25" ht="21" customHeight="1"/>
    <row r="37" spans="19:25" s="19" customFormat="1">
      <c r="S37" s="34"/>
      <c r="T37" s="33"/>
      <c r="U37" s="33"/>
      <c r="V37" s="33"/>
      <c r="W37" s="33"/>
      <c r="X37" s="33"/>
      <c r="Y37" s="33"/>
    </row>
    <row r="38" spans="19:25" s="2" customFormat="1" ht="18" customHeight="1">
      <c r="S38" s="12"/>
      <c r="T38" s="14"/>
      <c r="U38" s="14"/>
      <c r="V38" s="14"/>
      <c r="W38" s="14"/>
      <c r="X38" s="14"/>
      <c r="Y38" s="14"/>
    </row>
    <row r="39" spans="19:25" ht="16" customHeight="1"/>
  </sheetData>
  <sheetProtection sheet="1" selectLockedCells="1"/>
  <sortState xmlns:xlrd2="http://schemas.microsoft.com/office/spreadsheetml/2017/richdata2" ref="C21:C25">
    <sortCondition ref="C21:C25"/>
  </sortState>
  <phoneticPr fontId="22" type="noConversion"/>
  <printOptions horizontalCentered="1" verticalCentered="1"/>
  <pageMargins left="0.5" right="0.5" top="0.3" bottom="0.3" header="0" footer="0"/>
  <pageSetup scale="38" orientation="landscape" horizontalDpi="300" verticalDpi="300" r:id="rId1"/>
  <headerFooter>
    <oddHeader>&amp;CPersonal Net Worth Dashboard</oddHead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795D3F27-3BFB-8549-A6E0-5D10ADD10511}">
          <x14:formula1>
            <xm:f>Formulas!$A$4:$A$15</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B1:R106"/>
  <sheetViews>
    <sheetView showGridLines="0" topLeftCell="A3" zoomScale="91" zoomScaleNormal="90" workbookViewId="0">
      <pane xSplit="4" topLeftCell="F1" activePane="topRight" state="frozen"/>
      <selection pane="topRight" activeCell="F9" sqref="F9"/>
    </sheetView>
  </sheetViews>
  <sheetFormatPr defaultColWidth="9" defaultRowHeight="15.3"/>
  <cols>
    <col min="1" max="1" width="1.5" style="3" customWidth="1"/>
    <col min="2" max="2" width="40" style="3" customWidth="1"/>
    <col min="3" max="3" width="34.1484375" style="167" customWidth="1"/>
    <col min="4" max="4" width="37.84765625" style="3" customWidth="1"/>
    <col min="5" max="5" width="27.1484375" style="3" customWidth="1"/>
    <col min="6" max="6" width="28.6484375" style="17" customWidth="1"/>
    <col min="7" max="8" width="17.34765625" style="17" customWidth="1"/>
    <col min="9" max="16" width="17.34765625" style="3" customWidth="1"/>
    <col min="17" max="16384" width="9" style="3"/>
  </cols>
  <sheetData>
    <row r="1" spans="2:18" ht="23.1">
      <c r="B1" s="112" t="s">
        <v>159</v>
      </c>
    </row>
    <row r="2" spans="2:18" ht="91.5">
      <c r="B2" s="98" t="s">
        <v>15</v>
      </c>
      <c r="C2" s="111"/>
      <c r="D2" s="111"/>
      <c r="E2" s="178" t="s">
        <v>230</v>
      </c>
      <c r="F2" s="166" t="s">
        <v>232</v>
      </c>
      <c r="G2" s="156"/>
      <c r="I2" s="110"/>
    </row>
    <row r="3" spans="2:18" ht="30" customHeight="1">
      <c r="B3" s="28"/>
      <c r="C3" s="168"/>
      <c r="D3" s="28"/>
      <c r="E3" s="115"/>
      <c r="F3" s="116"/>
      <c r="G3" s="116"/>
      <c r="H3" s="117"/>
      <c r="I3" s="116"/>
      <c r="J3" s="118" t="s">
        <v>231</v>
      </c>
      <c r="K3" s="119"/>
      <c r="L3" s="119"/>
      <c r="M3" s="119"/>
      <c r="N3" s="119"/>
      <c r="O3" s="119"/>
      <c r="P3" s="119"/>
    </row>
    <row r="4" spans="2:18" s="165" customFormat="1" ht="84">
      <c r="B4" s="162" t="s">
        <v>177</v>
      </c>
      <c r="C4" s="169" t="s">
        <v>175</v>
      </c>
      <c r="D4" s="162" t="s">
        <v>229</v>
      </c>
      <c r="E4" s="163" t="s">
        <v>171</v>
      </c>
      <c r="F4" s="163" t="s">
        <v>260</v>
      </c>
      <c r="G4" s="163" t="s">
        <v>261</v>
      </c>
      <c r="H4" s="163" t="s">
        <v>162</v>
      </c>
      <c r="I4" s="163" t="s">
        <v>163</v>
      </c>
      <c r="J4" s="163" t="s">
        <v>164</v>
      </c>
      <c r="K4" s="163" t="s">
        <v>165</v>
      </c>
      <c r="L4" s="163" t="s">
        <v>166</v>
      </c>
      <c r="M4" s="163" t="s">
        <v>167</v>
      </c>
      <c r="N4" s="163" t="s">
        <v>168</v>
      </c>
      <c r="O4" s="163" t="s">
        <v>169</v>
      </c>
      <c r="P4" s="163" t="s">
        <v>170</v>
      </c>
      <c r="Q4" s="164"/>
      <c r="R4" s="164"/>
    </row>
    <row r="5" spans="2:18" ht="18.3">
      <c r="B5" s="180" t="s">
        <v>11</v>
      </c>
      <c r="C5" s="160" t="s">
        <v>25</v>
      </c>
      <c r="D5" s="65"/>
      <c r="E5" s="106"/>
      <c r="F5" s="106">
        <v>5000</v>
      </c>
      <c r="G5" s="106">
        <v>0</v>
      </c>
      <c r="H5" s="106">
        <v>0</v>
      </c>
      <c r="I5" s="106">
        <v>0</v>
      </c>
      <c r="J5" s="106">
        <v>0</v>
      </c>
      <c r="K5" s="106">
        <v>0</v>
      </c>
      <c r="L5" s="106">
        <v>0</v>
      </c>
      <c r="M5" s="106">
        <v>0</v>
      </c>
      <c r="N5" s="106">
        <v>0</v>
      </c>
      <c r="O5" s="106">
        <v>0</v>
      </c>
      <c r="P5" s="106">
        <v>0</v>
      </c>
      <c r="Q5" s="17"/>
      <c r="R5" s="17"/>
    </row>
    <row r="6" spans="2:18" ht="18.3">
      <c r="B6" s="180" t="s">
        <v>23</v>
      </c>
      <c r="C6" s="160" t="s">
        <v>35</v>
      </c>
      <c r="D6" s="65"/>
      <c r="E6" s="106"/>
      <c r="F6" s="106">
        <v>0</v>
      </c>
      <c r="G6" s="106">
        <v>0</v>
      </c>
      <c r="H6" s="106">
        <v>0</v>
      </c>
      <c r="I6" s="106">
        <v>0</v>
      </c>
      <c r="J6" s="106">
        <v>0</v>
      </c>
      <c r="K6" s="106">
        <v>0</v>
      </c>
      <c r="L6" s="106">
        <v>0</v>
      </c>
      <c r="M6" s="106">
        <v>0</v>
      </c>
      <c r="N6" s="106">
        <v>0</v>
      </c>
      <c r="O6" s="106">
        <v>0</v>
      </c>
      <c r="P6" s="106">
        <v>0</v>
      </c>
      <c r="Q6" s="17"/>
      <c r="R6" s="17"/>
    </row>
    <row r="7" spans="2:18" ht="36.6">
      <c r="B7" s="180" t="s">
        <v>0</v>
      </c>
      <c r="C7" s="160" t="s">
        <v>131</v>
      </c>
      <c r="D7" s="65"/>
      <c r="E7" s="183"/>
      <c r="F7" s="106">
        <v>1500</v>
      </c>
      <c r="G7" s="106">
        <v>0</v>
      </c>
      <c r="H7" s="106">
        <v>0</v>
      </c>
      <c r="I7" s="106">
        <v>0</v>
      </c>
      <c r="J7" s="106">
        <v>0</v>
      </c>
      <c r="K7" s="106">
        <v>0</v>
      </c>
      <c r="L7" s="106">
        <v>0</v>
      </c>
      <c r="M7" s="106">
        <v>0</v>
      </c>
      <c r="N7" s="106">
        <v>0</v>
      </c>
      <c r="O7" s="106">
        <v>0</v>
      </c>
      <c r="P7" s="106">
        <v>0</v>
      </c>
      <c r="Q7" s="17"/>
      <c r="R7" s="17"/>
    </row>
    <row r="8" spans="2:18" ht="36.6">
      <c r="B8" s="180" t="s">
        <v>0</v>
      </c>
      <c r="C8" s="160" t="s">
        <v>146</v>
      </c>
      <c r="D8" s="65"/>
      <c r="E8" s="106"/>
      <c r="F8" s="106">
        <v>2000</v>
      </c>
      <c r="G8" s="106">
        <v>0</v>
      </c>
      <c r="H8" s="106">
        <v>0</v>
      </c>
      <c r="I8" s="106">
        <v>0</v>
      </c>
      <c r="J8" s="106">
        <v>0</v>
      </c>
      <c r="K8" s="106">
        <v>0</v>
      </c>
      <c r="L8" s="106">
        <v>0</v>
      </c>
      <c r="M8" s="106">
        <v>0</v>
      </c>
      <c r="N8" s="106">
        <v>0</v>
      </c>
      <c r="O8" s="106">
        <v>0</v>
      </c>
      <c r="P8" s="106">
        <v>0</v>
      </c>
      <c r="Q8" s="17"/>
      <c r="R8" s="17"/>
    </row>
    <row r="9" spans="2:18" ht="36.6">
      <c r="B9" s="180" t="s">
        <v>126</v>
      </c>
      <c r="C9" s="160" t="s">
        <v>237</v>
      </c>
      <c r="D9" s="65"/>
      <c r="E9" s="106"/>
      <c r="F9" s="106">
        <v>15000</v>
      </c>
      <c r="G9" s="106">
        <v>0</v>
      </c>
      <c r="H9" s="106">
        <v>0</v>
      </c>
      <c r="I9" s="106">
        <v>0</v>
      </c>
      <c r="J9" s="106">
        <v>0</v>
      </c>
      <c r="K9" s="106">
        <v>0</v>
      </c>
      <c r="L9" s="106">
        <v>0</v>
      </c>
      <c r="M9" s="106">
        <v>0</v>
      </c>
      <c r="N9" s="106">
        <v>0</v>
      </c>
      <c r="O9" s="106">
        <v>0</v>
      </c>
      <c r="P9" s="106">
        <v>0</v>
      </c>
      <c r="Q9" s="17"/>
      <c r="R9" s="17"/>
    </row>
    <row r="10" spans="2:18" ht="18.3">
      <c r="B10" s="180"/>
      <c r="C10" s="160"/>
      <c r="D10" s="65"/>
      <c r="E10" s="106"/>
      <c r="F10" s="106"/>
      <c r="G10" s="106">
        <v>0</v>
      </c>
      <c r="H10" s="106">
        <v>0</v>
      </c>
      <c r="I10" s="106">
        <v>0</v>
      </c>
      <c r="J10" s="106">
        <v>0</v>
      </c>
      <c r="K10" s="106">
        <v>0</v>
      </c>
      <c r="L10" s="106">
        <v>0</v>
      </c>
      <c r="M10" s="106">
        <v>0</v>
      </c>
      <c r="N10" s="106">
        <v>0</v>
      </c>
      <c r="O10" s="106">
        <v>0</v>
      </c>
      <c r="P10" s="106">
        <v>0</v>
      </c>
      <c r="Q10" s="17"/>
      <c r="R10" s="17"/>
    </row>
    <row r="11" spans="2:18" ht="18.3">
      <c r="B11" s="180"/>
      <c r="C11" s="160"/>
      <c r="D11" s="65"/>
      <c r="E11" s="106"/>
      <c r="F11" s="106"/>
      <c r="G11" s="106">
        <v>0</v>
      </c>
      <c r="H11" s="106">
        <v>0</v>
      </c>
      <c r="I11" s="106">
        <v>0</v>
      </c>
      <c r="J11" s="106">
        <v>0</v>
      </c>
      <c r="K11" s="106">
        <v>0</v>
      </c>
      <c r="L11" s="106">
        <v>0</v>
      </c>
      <c r="M11" s="106">
        <v>0</v>
      </c>
      <c r="N11" s="106">
        <v>0</v>
      </c>
      <c r="O11" s="106">
        <v>0</v>
      </c>
      <c r="P11" s="106">
        <v>0</v>
      </c>
      <c r="Q11" s="17"/>
      <c r="R11" s="17"/>
    </row>
    <row r="12" spans="2:18" ht="18.3">
      <c r="B12" s="180"/>
      <c r="C12" s="160"/>
      <c r="D12" s="65"/>
      <c r="E12" s="106"/>
      <c r="F12" s="106"/>
      <c r="G12" s="106">
        <v>0</v>
      </c>
      <c r="H12" s="106">
        <v>0</v>
      </c>
      <c r="I12" s="106">
        <v>0</v>
      </c>
      <c r="J12" s="106">
        <v>0</v>
      </c>
      <c r="K12" s="106">
        <v>0</v>
      </c>
      <c r="L12" s="106">
        <v>0</v>
      </c>
      <c r="M12" s="106">
        <v>0</v>
      </c>
      <c r="N12" s="106">
        <v>0</v>
      </c>
      <c r="O12" s="106">
        <v>0</v>
      </c>
      <c r="P12" s="106">
        <v>0</v>
      </c>
      <c r="Q12" s="17"/>
      <c r="R12" s="17"/>
    </row>
    <row r="13" spans="2:18" ht="18.3">
      <c r="B13" s="180"/>
      <c r="C13" s="160"/>
      <c r="D13" s="65"/>
      <c r="E13" s="106"/>
      <c r="F13" s="106"/>
      <c r="G13" s="106">
        <v>0</v>
      </c>
      <c r="H13" s="106">
        <v>0</v>
      </c>
      <c r="I13" s="106">
        <v>0</v>
      </c>
      <c r="J13" s="106">
        <v>0</v>
      </c>
      <c r="K13" s="106">
        <v>0</v>
      </c>
      <c r="L13" s="106">
        <v>0</v>
      </c>
      <c r="M13" s="106">
        <v>0</v>
      </c>
      <c r="N13" s="106">
        <v>0</v>
      </c>
      <c r="O13" s="106">
        <v>0</v>
      </c>
      <c r="P13" s="106">
        <v>0</v>
      </c>
      <c r="Q13" s="17"/>
      <c r="R13" s="17"/>
    </row>
    <row r="14" spans="2:18" ht="18.3">
      <c r="B14" s="180"/>
      <c r="C14" s="160"/>
      <c r="D14" s="65"/>
      <c r="E14" s="106"/>
      <c r="F14" s="106"/>
      <c r="G14" s="106">
        <v>0</v>
      </c>
      <c r="H14" s="106">
        <v>0</v>
      </c>
      <c r="I14" s="106">
        <v>0</v>
      </c>
      <c r="J14" s="106">
        <v>0</v>
      </c>
      <c r="K14" s="106">
        <v>0</v>
      </c>
      <c r="L14" s="106">
        <v>0</v>
      </c>
      <c r="M14" s="106">
        <v>0</v>
      </c>
      <c r="N14" s="106">
        <v>0</v>
      </c>
      <c r="O14" s="106">
        <v>0</v>
      </c>
      <c r="P14" s="106">
        <v>0</v>
      </c>
      <c r="Q14" s="17"/>
      <c r="R14" s="17"/>
    </row>
    <row r="15" spans="2:18" ht="18.3">
      <c r="B15" s="180"/>
      <c r="C15" s="160"/>
      <c r="D15" s="65"/>
      <c r="E15" s="106"/>
      <c r="F15" s="106"/>
      <c r="G15" s="106">
        <v>0</v>
      </c>
      <c r="H15" s="106">
        <v>0</v>
      </c>
      <c r="I15" s="106">
        <v>0</v>
      </c>
      <c r="J15" s="106">
        <v>0</v>
      </c>
      <c r="K15" s="106">
        <v>0</v>
      </c>
      <c r="L15" s="106">
        <v>0</v>
      </c>
      <c r="M15" s="106">
        <v>0</v>
      </c>
      <c r="N15" s="106">
        <v>0</v>
      </c>
      <c r="O15" s="106">
        <v>0</v>
      </c>
      <c r="P15" s="106">
        <v>0</v>
      </c>
      <c r="Q15" s="17"/>
      <c r="R15" s="17"/>
    </row>
    <row r="16" spans="2:18" ht="18.3">
      <c r="B16" s="180"/>
      <c r="C16" s="160"/>
      <c r="D16" s="65"/>
      <c r="E16" s="106"/>
      <c r="F16" s="106"/>
      <c r="G16" s="106">
        <v>0</v>
      </c>
      <c r="H16" s="106">
        <v>0</v>
      </c>
      <c r="I16" s="106">
        <v>0</v>
      </c>
      <c r="J16" s="106">
        <v>0</v>
      </c>
      <c r="K16" s="106">
        <v>0</v>
      </c>
      <c r="L16" s="106">
        <v>0</v>
      </c>
      <c r="M16" s="106">
        <v>0</v>
      </c>
      <c r="N16" s="106">
        <v>0</v>
      </c>
      <c r="O16" s="106">
        <v>0</v>
      </c>
      <c r="P16" s="106">
        <v>0</v>
      </c>
      <c r="Q16" s="17"/>
      <c r="R16" s="17"/>
    </row>
    <row r="17" spans="2:18" ht="18.3">
      <c r="B17" s="180"/>
      <c r="C17" s="160"/>
      <c r="D17" s="65"/>
      <c r="E17" s="106"/>
      <c r="F17" s="106"/>
      <c r="G17" s="106">
        <v>0</v>
      </c>
      <c r="H17" s="106">
        <v>0</v>
      </c>
      <c r="I17" s="106">
        <v>0</v>
      </c>
      <c r="J17" s="106">
        <v>0</v>
      </c>
      <c r="K17" s="106">
        <v>0</v>
      </c>
      <c r="L17" s="106">
        <v>0</v>
      </c>
      <c r="M17" s="106">
        <v>0</v>
      </c>
      <c r="N17" s="106">
        <v>0</v>
      </c>
      <c r="O17" s="106">
        <v>0</v>
      </c>
      <c r="P17" s="106">
        <v>0</v>
      </c>
      <c r="Q17" s="17"/>
      <c r="R17" s="17"/>
    </row>
    <row r="18" spans="2:18" ht="18.3">
      <c r="B18" s="180"/>
      <c r="C18" s="160"/>
      <c r="D18" s="65"/>
      <c r="E18" s="106"/>
      <c r="F18" s="106"/>
      <c r="G18" s="106">
        <v>0</v>
      </c>
      <c r="H18" s="106">
        <v>0</v>
      </c>
      <c r="I18" s="106">
        <v>0</v>
      </c>
      <c r="J18" s="106">
        <v>0</v>
      </c>
      <c r="K18" s="106">
        <v>0</v>
      </c>
      <c r="L18" s="106">
        <v>0</v>
      </c>
      <c r="M18" s="106">
        <v>0</v>
      </c>
      <c r="N18" s="106">
        <v>0</v>
      </c>
      <c r="O18" s="106">
        <v>0</v>
      </c>
      <c r="P18" s="106">
        <v>0</v>
      </c>
      <c r="Q18" s="17"/>
      <c r="R18" s="17"/>
    </row>
    <row r="19" spans="2:18" ht="18.3">
      <c r="B19" s="180"/>
      <c r="C19" s="160"/>
      <c r="D19" s="65"/>
      <c r="E19" s="106"/>
      <c r="F19" s="106"/>
      <c r="G19" s="106">
        <v>0</v>
      </c>
      <c r="H19" s="106">
        <v>0</v>
      </c>
      <c r="I19" s="106">
        <v>0</v>
      </c>
      <c r="J19" s="106">
        <v>0</v>
      </c>
      <c r="K19" s="106">
        <v>0</v>
      </c>
      <c r="L19" s="106">
        <v>0</v>
      </c>
      <c r="M19" s="106">
        <v>0</v>
      </c>
      <c r="N19" s="106">
        <v>0</v>
      </c>
      <c r="O19" s="106">
        <v>0</v>
      </c>
      <c r="P19" s="106">
        <v>0</v>
      </c>
      <c r="Q19" s="17"/>
      <c r="R19" s="17"/>
    </row>
    <row r="20" spans="2:18" ht="18.3">
      <c r="B20" s="180"/>
      <c r="C20" s="160"/>
      <c r="D20" s="65"/>
      <c r="E20" s="106"/>
      <c r="F20" s="106"/>
      <c r="G20" s="106">
        <v>0</v>
      </c>
      <c r="H20" s="106">
        <v>0</v>
      </c>
      <c r="I20" s="106">
        <v>0</v>
      </c>
      <c r="J20" s="106">
        <v>0</v>
      </c>
      <c r="K20" s="106">
        <v>0</v>
      </c>
      <c r="L20" s="106">
        <v>0</v>
      </c>
      <c r="M20" s="106">
        <v>0</v>
      </c>
      <c r="N20" s="106">
        <v>0</v>
      </c>
      <c r="O20" s="106">
        <v>0</v>
      </c>
      <c r="P20" s="106">
        <v>0</v>
      </c>
      <c r="Q20" s="17"/>
      <c r="R20" s="17"/>
    </row>
    <row r="21" spans="2:18" ht="18.3">
      <c r="B21" s="180"/>
      <c r="C21" s="160"/>
      <c r="D21" s="65"/>
      <c r="E21" s="106"/>
      <c r="F21" s="106"/>
      <c r="G21" s="106">
        <v>0</v>
      </c>
      <c r="H21" s="106">
        <v>0</v>
      </c>
      <c r="I21" s="106">
        <v>0</v>
      </c>
      <c r="J21" s="106">
        <v>0</v>
      </c>
      <c r="K21" s="106">
        <v>0</v>
      </c>
      <c r="L21" s="106">
        <v>0</v>
      </c>
      <c r="M21" s="106">
        <v>0</v>
      </c>
      <c r="N21" s="106">
        <v>0</v>
      </c>
      <c r="O21" s="106">
        <v>0</v>
      </c>
      <c r="P21" s="106">
        <v>0</v>
      </c>
      <c r="Q21" s="17"/>
      <c r="R21" s="17"/>
    </row>
    <row r="22" spans="2:18" ht="18.3">
      <c r="B22" s="180"/>
      <c r="C22" s="160"/>
      <c r="D22" s="65"/>
      <c r="E22" s="106"/>
      <c r="F22" s="106"/>
      <c r="G22" s="106">
        <v>0</v>
      </c>
      <c r="H22" s="106">
        <v>0</v>
      </c>
      <c r="I22" s="106">
        <v>0</v>
      </c>
      <c r="J22" s="106">
        <v>0</v>
      </c>
      <c r="K22" s="106">
        <v>0</v>
      </c>
      <c r="L22" s="106">
        <v>0</v>
      </c>
      <c r="M22" s="106">
        <v>0</v>
      </c>
      <c r="N22" s="106">
        <v>0</v>
      </c>
      <c r="O22" s="106">
        <v>0</v>
      </c>
      <c r="P22" s="106">
        <v>0</v>
      </c>
      <c r="Q22" s="17"/>
      <c r="R22" s="17"/>
    </row>
    <row r="23" spans="2:18" ht="18.3">
      <c r="B23" s="180"/>
      <c r="C23" s="160"/>
      <c r="D23" s="65"/>
      <c r="E23" s="106"/>
      <c r="F23" s="106"/>
      <c r="G23" s="106">
        <v>0</v>
      </c>
      <c r="H23" s="106">
        <v>0</v>
      </c>
      <c r="I23" s="106">
        <v>0</v>
      </c>
      <c r="J23" s="106">
        <v>0</v>
      </c>
      <c r="K23" s="106">
        <v>0</v>
      </c>
      <c r="L23" s="106">
        <v>0</v>
      </c>
      <c r="M23" s="106">
        <v>0</v>
      </c>
      <c r="N23" s="106">
        <v>0</v>
      </c>
      <c r="O23" s="106">
        <v>0</v>
      </c>
      <c r="P23" s="106">
        <v>0</v>
      </c>
      <c r="Q23" s="17"/>
      <c r="R23" s="17"/>
    </row>
    <row r="24" spans="2:18" ht="18.3">
      <c r="B24" s="180"/>
      <c r="C24" s="160"/>
      <c r="D24" s="65"/>
      <c r="E24" s="106"/>
      <c r="F24" s="106"/>
      <c r="G24" s="106">
        <v>0</v>
      </c>
      <c r="H24" s="106">
        <v>0</v>
      </c>
      <c r="I24" s="106">
        <v>0</v>
      </c>
      <c r="J24" s="106">
        <v>0</v>
      </c>
      <c r="K24" s="106">
        <v>0</v>
      </c>
      <c r="L24" s="106">
        <v>0</v>
      </c>
      <c r="M24" s="106">
        <v>0</v>
      </c>
      <c r="N24" s="106">
        <v>0</v>
      </c>
      <c r="O24" s="106">
        <v>0</v>
      </c>
      <c r="P24" s="106">
        <v>0</v>
      </c>
      <c r="Q24" s="17"/>
      <c r="R24" s="17"/>
    </row>
    <row r="25" spans="2:18" ht="18.3">
      <c r="B25" s="180"/>
      <c r="C25" s="160"/>
      <c r="D25" s="65"/>
      <c r="E25" s="106"/>
      <c r="F25" s="106"/>
      <c r="G25" s="106">
        <v>0</v>
      </c>
      <c r="H25" s="106">
        <v>0</v>
      </c>
      <c r="I25" s="106">
        <v>0</v>
      </c>
      <c r="J25" s="106">
        <v>0</v>
      </c>
      <c r="K25" s="106">
        <v>0</v>
      </c>
      <c r="L25" s="106">
        <v>0</v>
      </c>
      <c r="M25" s="106">
        <v>0</v>
      </c>
      <c r="N25" s="106">
        <v>0</v>
      </c>
      <c r="O25" s="106">
        <v>0</v>
      </c>
      <c r="P25" s="106">
        <v>0</v>
      </c>
      <c r="Q25" s="17"/>
      <c r="R25" s="17"/>
    </row>
    <row r="26" spans="2:18" ht="18.3">
      <c r="B26" s="180"/>
      <c r="C26" s="160"/>
      <c r="D26" s="65"/>
      <c r="E26" s="106"/>
      <c r="F26" s="106"/>
      <c r="G26" s="106">
        <v>0</v>
      </c>
      <c r="H26" s="106">
        <v>0</v>
      </c>
      <c r="I26" s="106">
        <v>0</v>
      </c>
      <c r="J26" s="106">
        <v>0</v>
      </c>
      <c r="K26" s="106">
        <v>0</v>
      </c>
      <c r="L26" s="106">
        <v>0</v>
      </c>
      <c r="M26" s="106">
        <v>0</v>
      </c>
      <c r="N26" s="106">
        <v>0</v>
      </c>
      <c r="O26" s="106">
        <v>0</v>
      </c>
      <c r="P26" s="106">
        <v>0</v>
      </c>
    </row>
    <row r="27" spans="2:18" ht="18.3">
      <c r="B27" s="180"/>
      <c r="C27" s="160"/>
      <c r="D27" s="65"/>
      <c r="E27" s="106"/>
      <c r="F27" s="106"/>
      <c r="G27" s="106">
        <v>0</v>
      </c>
      <c r="H27" s="106">
        <v>0</v>
      </c>
      <c r="I27" s="106">
        <v>0</v>
      </c>
      <c r="J27" s="106">
        <v>0</v>
      </c>
      <c r="K27" s="106">
        <v>0</v>
      </c>
      <c r="L27" s="106">
        <v>0</v>
      </c>
      <c r="M27" s="106">
        <v>0</v>
      </c>
      <c r="N27" s="106">
        <v>0</v>
      </c>
      <c r="O27" s="106">
        <v>0</v>
      </c>
      <c r="P27" s="106">
        <v>0</v>
      </c>
    </row>
    <row r="28" spans="2:18" ht="18.3">
      <c r="B28" s="180"/>
      <c r="C28" s="160"/>
      <c r="D28" s="65"/>
      <c r="E28" s="106"/>
      <c r="F28" s="106"/>
      <c r="G28" s="106">
        <v>0</v>
      </c>
      <c r="H28" s="106">
        <v>0</v>
      </c>
      <c r="I28" s="106">
        <v>0</v>
      </c>
      <c r="J28" s="106">
        <v>0</v>
      </c>
      <c r="K28" s="106">
        <v>0</v>
      </c>
      <c r="L28" s="106">
        <v>0</v>
      </c>
      <c r="M28" s="106">
        <v>0</v>
      </c>
      <c r="N28" s="106">
        <v>0</v>
      </c>
      <c r="O28" s="106">
        <v>0</v>
      </c>
      <c r="P28" s="106">
        <v>0</v>
      </c>
    </row>
    <row r="29" spans="2:18" ht="18.3">
      <c r="B29" s="180"/>
      <c r="C29" s="160"/>
      <c r="D29" s="65"/>
      <c r="E29" s="106"/>
      <c r="F29" s="106"/>
      <c r="G29" s="106">
        <v>0</v>
      </c>
      <c r="H29" s="106">
        <v>0</v>
      </c>
      <c r="I29" s="106">
        <v>0</v>
      </c>
      <c r="J29" s="106">
        <v>0</v>
      </c>
      <c r="K29" s="106">
        <v>0</v>
      </c>
      <c r="L29" s="106">
        <v>0</v>
      </c>
      <c r="M29" s="106">
        <v>0</v>
      </c>
      <c r="N29" s="106">
        <v>0</v>
      </c>
      <c r="O29" s="106">
        <v>0</v>
      </c>
      <c r="P29" s="106">
        <v>0</v>
      </c>
    </row>
    <row r="30" spans="2:18" ht="18.3">
      <c r="B30" s="180"/>
      <c r="C30" s="180"/>
      <c r="D30" s="182"/>
      <c r="E30" s="106"/>
      <c r="F30" s="106"/>
      <c r="G30" s="106">
        <v>0</v>
      </c>
      <c r="H30" s="106">
        <v>0</v>
      </c>
      <c r="I30" s="106">
        <v>0</v>
      </c>
      <c r="J30" s="106">
        <v>0</v>
      </c>
      <c r="K30" s="106">
        <v>0</v>
      </c>
      <c r="L30" s="106">
        <v>0</v>
      </c>
      <c r="M30" s="106">
        <v>0</v>
      </c>
      <c r="N30" s="106">
        <v>0</v>
      </c>
      <c r="O30" s="106">
        <v>0</v>
      </c>
      <c r="P30" s="106">
        <v>0</v>
      </c>
    </row>
    <row r="31" spans="2:18">
      <c r="C31" s="171"/>
      <c r="D31" s="35"/>
      <c r="E31" s="17"/>
      <c r="G31" s="26"/>
      <c r="H31" s="26"/>
      <c r="I31" s="26"/>
      <c r="J31" s="26"/>
      <c r="K31" s="26"/>
      <c r="L31" s="26"/>
      <c r="M31" s="26"/>
      <c r="N31" s="26"/>
      <c r="O31" s="26"/>
      <c r="P31" s="26"/>
    </row>
    <row r="32" spans="2:18">
      <c r="C32" s="171"/>
      <c r="D32" s="35"/>
      <c r="E32" s="17"/>
      <c r="G32" s="26"/>
      <c r="H32" s="26"/>
      <c r="I32" s="26"/>
      <c r="J32" s="26"/>
      <c r="K32" s="26"/>
      <c r="L32" s="26"/>
      <c r="M32" s="26"/>
      <c r="N32" s="26"/>
      <c r="O32" s="26"/>
      <c r="P32" s="26"/>
    </row>
    <row r="33" spans="3:16">
      <c r="C33" s="171"/>
      <c r="D33" s="35"/>
      <c r="E33" s="17"/>
      <c r="G33" s="26"/>
      <c r="H33" s="26"/>
      <c r="I33" s="26"/>
      <c r="J33" s="26"/>
      <c r="K33" s="26"/>
      <c r="L33" s="26"/>
      <c r="M33" s="26"/>
      <c r="N33" s="26"/>
      <c r="O33" s="26"/>
      <c r="P33" s="26"/>
    </row>
    <row r="34" spans="3:16">
      <c r="C34" s="171"/>
      <c r="D34" s="35"/>
      <c r="E34" s="17"/>
      <c r="G34" s="26"/>
      <c r="H34" s="26"/>
      <c r="I34" s="26"/>
      <c r="J34" s="26"/>
      <c r="K34" s="26"/>
      <c r="L34" s="26"/>
      <c r="M34" s="26"/>
      <c r="N34" s="26"/>
      <c r="O34" s="26"/>
      <c r="P34" s="26"/>
    </row>
    <row r="35" spans="3:16">
      <c r="C35" s="171"/>
      <c r="D35" s="35"/>
      <c r="E35" s="17"/>
      <c r="G35" s="26"/>
      <c r="H35" s="26"/>
      <c r="I35" s="26"/>
      <c r="J35" s="26"/>
      <c r="K35" s="26"/>
      <c r="L35" s="26"/>
      <c r="M35" s="26"/>
      <c r="N35" s="26"/>
      <c r="O35" s="26"/>
      <c r="P35" s="26"/>
    </row>
    <row r="36" spans="3:16">
      <c r="C36" s="171"/>
      <c r="D36" s="35"/>
      <c r="E36" s="17"/>
      <c r="G36" s="26"/>
      <c r="H36" s="26"/>
      <c r="I36" s="26"/>
      <c r="J36" s="26"/>
      <c r="K36" s="26"/>
      <c r="L36" s="26"/>
      <c r="M36" s="26"/>
      <c r="N36" s="26"/>
      <c r="O36" s="26"/>
      <c r="P36" s="26"/>
    </row>
    <row r="37" spans="3:16">
      <c r="C37" s="171"/>
      <c r="D37" s="35"/>
      <c r="E37" s="17"/>
      <c r="G37" s="26"/>
      <c r="H37" s="26"/>
      <c r="I37" s="26"/>
      <c r="J37" s="26"/>
      <c r="K37" s="26"/>
      <c r="L37" s="26"/>
      <c r="M37" s="26"/>
      <c r="N37" s="26"/>
      <c r="O37" s="26"/>
      <c r="P37" s="26"/>
    </row>
    <row r="38" spans="3:16">
      <c r="C38" s="171"/>
      <c r="D38" s="35"/>
      <c r="E38" s="17"/>
      <c r="G38" s="26"/>
      <c r="H38" s="26"/>
      <c r="I38" s="26"/>
      <c r="J38" s="26"/>
      <c r="K38" s="26"/>
      <c r="L38" s="26"/>
      <c r="M38" s="26"/>
      <c r="N38" s="26"/>
      <c r="O38" s="26"/>
      <c r="P38" s="26"/>
    </row>
    <row r="39" spans="3:16">
      <c r="C39" s="171"/>
      <c r="D39" s="35"/>
      <c r="E39" s="17"/>
      <c r="G39" s="26"/>
      <c r="H39" s="26"/>
      <c r="I39" s="26"/>
      <c r="J39" s="26"/>
      <c r="K39" s="26"/>
      <c r="L39" s="26"/>
      <c r="M39" s="26"/>
      <c r="N39" s="26"/>
      <c r="O39" s="26"/>
      <c r="P39" s="26"/>
    </row>
    <row r="40" spans="3:16">
      <c r="C40" s="171"/>
      <c r="D40" s="35"/>
      <c r="E40" s="17"/>
      <c r="G40" s="26"/>
      <c r="H40" s="26"/>
      <c r="I40" s="26"/>
      <c r="J40" s="26"/>
      <c r="K40" s="26"/>
      <c r="L40" s="26"/>
      <c r="M40" s="26"/>
      <c r="N40" s="26"/>
      <c r="O40" s="26"/>
      <c r="P40" s="26"/>
    </row>
    <row r="41" spans="3:16">
      <c r="C41" s="171"/>
      <c r="D41" s="35"/>
      <c r="E41" s="17"/>
      <c r="G41" s="26"/>
      <c r="H41" s="26"/>
      <c r="I41" s="26"/>
      <c r="J41" s="26"/>
      <c r="K41" s="26"/>
      <c r="L41" s="26"/>
      <c r="M41" s="26"/>
      <c r="N41" s="26"/>
      <c r="O41" s="26"/>
      <c r="P41" s="26"/>
    </row>
    <row r="42" spans="3:16">
      <c r="C42" s="171"/>
      <c r="D42" s="35"/>
      <c r="E42" s="17"/>
      <c r="G42" s="26"/>
      <c r="H42" s="26"/>
      <c r="I42" s="26"/>
      <c r="J42" s="26"/>
      <c r="K42" s="26"/>
      <c r="L42" s="26"/>
      <c r="M42" s="26"/>
      <c r="N42" s="26"/>
      <c r="O42" s="26"/>
      <c r="P42" s="26"/>
    </row>
    <row r="43" spans="3:16">
      <c r="C43" s="171"/>
      <c r="D43" s="35"/>
      <c r="E43" s="17"/>
      <c r="G43" s="26"/>
      <c r="H43" s="26"/>
      <c r="I43" s="26"/>
      <c r="J43" s="26"/>
      <c r="K43" s="26"/>
      <c r="L43" s="26"/>
      <c r="M43" s="26"/>
      <c r="N43" s="26"/>
      <c r="O43" s="26"/>
      <c r="P43" s="26"/>
    </row>
    <row r="44" spans="3:16">
      <c r="C44" s="171"/>
      <c r="D44" s="35"/>
      <c r="E44" s="17"/>
      <c r="G44" s="26"/>
      <c r="H44" s="26"/>
      <c r="I44" s="26"/>
      <c r="J44" s="26"/>
      <c r="K44" s="26"/>
      <c r="L44" s="26"/>
      <c r="M44" s="26"/>
      <c r="N44" s="26"/>
      <c r="O44" s="26"/>
      <c r="P44" s="26"/>
    </row>
    <row r="45" spans="3:16">
      <c r="C45" s="171"/>
      <c r="D45" s="35"/>
      <c r="E45" s="17"/>
      <c r="G45" s="26"/>
      <c r="H45" s="26"/>
      <c r="I45" s="26"/>
      <c r="J45" s="26"/>
      <c r="K45" s="26"/>
      <c r="L45" s="26"/>
      <c r="M45" s="26"/>
      <c r="N45" s="26"/>
      <c r="O45" s="26"/>
      <c r="P45" s="26"/>
    </row>
    <row r="46" spans="3:16">
      <c r="C46" s="171"/>
      <c r="D46" s="35"/>
      <c r="E46" s="17"/>
      <c r="G46" s="26"/>
      <c r="H46" s="26"/>
      <c r="I46" s="26"/>
      <c r="J46" s="26"/>
      <c r="K46" s="26"/>
      <c r="L46" s="26"/>
      <c r="M46" s="26"/>
      <c r="N46" s="26"/>
      <c r="O46" s="26"/>
      <c r="P46" s="26"/>
    </row>
    <row r="47" spans="3:16">
      <c r="C47" s="171"/>
      <c r="D47" s="35"/>
      <c r="E47" s="17"/>
      <c r="G47" s="26"/>
      <c r="H47" s="26"/>
      <c r="I47" s="26"/>
      <c r="J47" s="26"/>
      <c r="K47" s="26"/>
      <c r="L47" s="26"/>
      <c r="M47" s="26"/>
      <c r="N47" s="26"/>
      <c r="O47" s="26"/>
      <c r="P47" s="26"/>
    </row>
    <row r="48" spans="3:16">
      <c r="C48" s="171"/>
      <c r="D48" s="35"/>
      <c r="E48" s="17"/>
      <c r="G48" s="26"/>
      <c r="H48" s="26"/>
      <c r="I48" s="26"/>
      <c r="J48" s="26"/>
      <c r="K48" s="26"/>
      <c r="L48" s="26"/>
      <c r="M48" s="26"/>
      <c r="N48" s="26"/>
      <c r="O48" s="26"/>
      <c r="P48" s="26"/>
    </row>
    <row r="49" spans="3:16">
      <c r="C49" s="171"/>
      <c r="D49" s="35"/>
      <c r="E49" s="17"/>
      <c r="G49" s="26"/>
      <c r="H49" s="26"/>
      <c r="I49" s="26"/>
      <c r="J49" s="26"/>
      <c r="K49" s="26"/>
      <c r="L49" s="26"/>
      <c r="M49" s="26"/>
      <c r="N49" s="26"/>
      <c r="O49" s="26"/>
      <c r="P49" s="26"/>
    </row>
    <row r="50" spans="3:16">
      <c r="C50" s="171"/>
      <c r="D50" s="35"/>
      <c r="E50" s="17"/>
      <c r="G50" s="26"/>
      <c r="H50" s="26"/>
      <c r="I50" s="26"/>
      <c r="J50" s="26"/>
      <c r="K50" s="26"/>
      <c r="L50" s="26"/>
      <c r="M50" s="26"/>
      <c r="N50" s="26"/>
      <c r="O50" s="26"/>
      <c r="P50" s="26"/>
    </row>
    <row r="51" spans="3:16">
      <c r="C51" s="171"/>
      <c r="D51" s="35"/>
      <c r="E51" s="17"/>
      <c r="G51" s="26"/>
      <c r="H51" s="26"/>
      <c r="I51" s="26"/>
      <c r="J51" s="26"/>
      <c r="K51" s="26"/>
      <c r="L51" s="26"/>
      <c r="M51" s="26"/>
      <c r="N51" s="26"/>
      <c r="O51" s="26"/>
      <c r="P51" s="26"/>
    </row>
    <row r="52" spans="3:16">
      <c r="C52" s="171"/>
      <c r="D52" s="35"/>
      <c r="E52" s="17"/>
      <c r="G52" s="26"/>
      <c r="H52" s="26"/>
      <c r="I52" s="26"/>
      <c r="J52" s="26"/>
      <c r="K52" s="26"/>
      <c r="L52" s="26"/>
      <c r="M52" s="26"/>
      <c r="N52" s="26"/>
      <c r="O52" s="26"/>
      <c r="P52" s="26"/>
    </row>
    <row r="53" spans="3:16">
      <c r="C53" s="171"/>
      <c r="D53" s="35"/>
      <c r="E53" s="17"/>
      <c r="G53" s="26"/>
      <c r="H53" s="26"/>
      <c r="I53" s="26"/>
      <c r="J53" s="26"/>
      <c r="K53" s="26"/>
      <c r="L53" s="26"/>
      <c r="M53" s="26"/>
      <c r="N53" s="26"/>
      <c r="O53" s="26"/>
      <c r="P53" s="26"/>
    </row>
    <row r="56" spans="3:16">
      <c r="E56"/>
      <c r="F56"/>
    </row>
    <row r="57" spans="3:16">
      <c r="E57"/>
      <c r="F57"/>
    </row>
    <row r="58" spans="3:16">
      <c r="E58"/>
      <c r="F58"/>
    </row>
    <row r="59" spans="3:16">
      <c r="E59"/>
      <c r="F59"/>
    </row>
    <row r="60" spans="3:16">
      <c r="E60"/>
      <c r="F60"/>
    </row>
    <row r="61" spans="3:16">
      <c r="E61"/>
      <c r="F61"/>
    </row>
    <row r="62" spans="3:16">
      <c r="E62"/>
      <c r="F62"/>
    </row>
    <row r="63" spans="3:16">
      <c r="E63"/>
      <c r="F63"/>
    </row>
    <row r="64" spans="3:16">
      <c r="E64"/>
      <c r="F64"/>
    </row>
    <row r="65" spans="5:6">
      <c r="E65"/>
      <c r="F65"/>
    </row>
    <row r="66" spans="5:6">
      <c r="E66"/>
      <c r="F66"/>
    </row>
    <row r="67" spans="5:6">
      <c r="E67"/>
      <c r="F67"/>
    </row>
    <row r="68" spans="5:6">
      <c r="E68"/>
      <c r="F68"/>
    </row>
    <row r="69" spans="5:6">
      <c r="E69"/>
      <c r="F69"/>
    </row>
    <row r="70" spans="5:6">
      <c r="E70"/>
      <c r="F70"/>
    </row>
    <row r="71" spans="5:6">
      <c r="E71"/>
      <c r="F71"/>
    </row>
    <row r="72" spans="5:6">
      <c r="E72"/>
      <c r="F72"/>
    </row>
    <row r="73" spans="5:6">
      <c r="E73"/>
      <c r="F73"/>
    </row>
    <row r="74" spans="5:6">
      <c r="E74"/>
      <c r="F74"/>
    </row>
    <row r="75" spans="5:6">
      <c r="E75"/>
      <c r="F75"/>
    </row>
    <row r="76" spans="5:6">
      <c r="E76"/>
      <c r="F76"/>
    </row>
    <row r="77" spans="5:6">
      <c r="E77"/>
      <c r="F77"/>
    </row>
    <row r="78" spans="5:6">
      <c r="E78"/>
      <c r="F78"/>
    </row>
    <row r="79" spans="5:6">
      <c r="E79"/>
      <c r="F79"/>
    </row>
    <row r="80" spans="5:6">
      <c r="E80"/>
      <c r="F80"/>
    </row>
    <row r="81" spans="5:6">
      <c r="E81"/>
      <c r="F81"/>
    </row>
    <row r="82" spans="5:6">
      <c r="E82"/>
      <c r="F82"/>
    </row>
    <row r="83" spans="5:6">
      <c r="E83"/>
      <c r="F83"/>
    </row>
    <row r="84" spans="5:6">
      <c r="E84"/>
      <c r="F84"/>
    </row>
    <row r="85" spans="5:6">
      <c r="E85"/>
      <c r="F85"/>
    </row>
    <row r="86" spans="5:6">
      <c r="E86"/>
      <c r="F86"/>
    </row>
    <row r="87" spans="5:6">
      <c r="E87"/>
      <c r="F87"/>
    </row>
    <row r="88" spans="5:6">
      <c r="E88"/>
      <c r="F88"/>
    </row>
    <row r="89" spans="5:6">
      <c r="E89"/>
      <c r="F89"/>
    </row>
    <row r="90" spans="5:6">
      <c r="E90"/>
      <c r="F90"/>
    </row>
    <row r="91" spans="5:6">
      <c r="E91"/>
      <c r="F91"/>
    </row>
    <row r="92" spans="5:6">
      <c r="E92"/>
      <c r="F92"/>
    </row>
    <row r="93" spans="5:6">
      <c r="E93"/>
      <c r="F93"/>
    </row>
    <row r="94" spans="5:6">
      <c r="E94"/>
      <c r="F94"/>
    </row>
    <row r="95" spans="5:6">
      <c r="E95"/>
      <c r="F95"/>
    </row>
    <row r="96" spans="5:6">
      <c r="E96"/>
      <c r="F96"/>
    </row>
    <row r="97" spans="5:6">
      <c r="E97"/>
      <c r="F97"/>
    </row>
    <row r="98" spans="5:6">
      <c r="E98"/>
      <c r="F98"/>
    </row>
    <row r="99" spans="5:6">
      <c r="E99"/>
      <c r="F99"/>
    </row>
    <row r="100" spans="5:6">
      <c r="E100"/>
      <c r="F100"/>
    </row>
    <row r="101" spans="5:6">
      <c r="E101"/>
      <c r="F101"/>
    </row>
    <row r="102" spans="5:6">
      <c r="E102"/>
      <c r="F102"/>
    </row>
    <row r="103" spans="5:6">
      <c r="E103"/>
      <c r="F103"/>
    </row>
    <row r="104" spans="5:6">
      <c r="E104"/>
      <c r="F104"/>
    </row>
    <row r="105" spans="5:6">
      <c r="E105"/>
      <c r="F105"/>
    </row>
    <row r="106" spans="5:6">
      <c r="E106"/>
      <c r="F106"/>
    </row>
  </sheetData>
  <sheetProtection sheet="1" formatCells="0" formatColumns="0" formatRows="0" insertColumns="0" insertRows="0" insertHyperlinks="0" deleteColumns="0" deleteRows="0" selectLockedCells="1" sort="0" autoFilter="0"/>
  <phoneticPr fontId="22" type="noConversion"/>
  <dataValidations count="7">
    <dataValidation allowBlank="1" showInputMessage="1" showErrorMessage="1" prompt="Enter your Assets to the table below" sqref="A2" xr:uid="{00000000-0002-0000-0100-000001000000}"/>
    <dataValidation type="list" allowBlank="1" showInputMessage="1" showErrorMessage="1" sqref="C30:D53" xr:uid="{FAA7925F-DB3B-F54A-9B05-CECFC36F8AA9}">
      <formula1>INDIRECT(SUBSTITUTE(B30," ",""))</formula1>
    </dataValidation>
    <dataValidation allowBlank="1" showInputMessage="1" showErrorMessage="1" promptTitle="Category Selection" prompt="In this column, select a category from the drop-down menu in each cell. After you have selected a category, move to the item column and select an item within the category. " sqref="B4" xr:uid="{37997CA9-F2A1-804A-BFD6-244794A1FD32}"/>
    <dataValidation allowBlank="1" showInputMessage="1" showErrorMessage="1" promptTitle="Item Selection" prompt="In the cells below select an item from the drop-down menu or customize by typing in your own item. Each item list is dependent on the category chosen." sqref="C4" xr:uid="{CC2FDAE7-D0F1-744A-AEF7-4683AB371453}"/>
    <dataValidation allowBlank="1" showInputMessage="1" showErrorMessage="1" promptTitle="Column Title" prompt="Enter a custom title to track your assets on a monthly, quarterly or annual basis. The time period you enter here will automatically be reflected in the time period columns in the Liabilities tab. " sqref="E4:P4" xr:uid="{ABDDE0F1-C894-3B45-A2E8-61940C3074D6}"/>
    <dataValidation type="custom" showInputMessage="1" showErrorMessage="1" error="Please choose a Category before entering values." sqref="E5:P30" xr:uid="{F3975574-B469-E34C-803C-CCDCDFC3DBD2}">
      <formula1>NOT(ISBLANK($B5))</formula1>
    </dataValidation>
    <dataValidation allowBlank="1" showInputMessage="1" showErrorMessage="1" promptTitle="DESCRIPTION (optional)" prompt="In the cells below, add any additional identifying information about the asset, like the name of the financial institution that holds your savings or checking account. " sqref="D4" xr:uid="{2C1B0BBB-AD96-6648-A7D9-91A03F19EEA4}"/>
  </dataValidations>
  <pageMargins left="0.5" right="0.5"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ABB7FCF-67E3-9F40-9A6E-EB2E2CBC61BF}">
          <x14:formula1>
            <xm:f>Formulas!$A$18:$A$24</xm:f>
          </x14:formula1>
          <xm:sqref>B5:B30</xm:sqref>
        </x14:dataValidation>
        <x14:dataValidation type="list" allowBlank="1" showInputMessage="1" xr:uid="{F5004F83-2B67-2C4F-AA5C-0FA50B3A2F6A}">
          <x14:formula1>
            <xm:f>INDIRECT(VLOOKUP(B5,Formulas!$A$161:$B$167,2,0)&amp;"List")</xm:f>
          </x14:formula1>
          <xm:sqref>C5:C29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DB813"/>
  </sheetPr>
  <dimension ref="B1:P64"/>
  <sheetViews>
    <sheetView showGridLines="0" topLeftCell="B1" zoomScale="84" zoomScaleNormal="84" workbookViewId="0">
      <pane xSplit="3" topLeftCell="E1" activePane="topRight" state="frozen"/>
      <selection activeCell="B1" sqref="B1"/>
      <selection pane="topRight" activeCell="F11" sqref="F11"/>
    </sheetView>
  </sheetViews>
  <sheetFormatPr defaultColWidth="9" defaultRowHeight="24" customHeight="1"/>
  <cols>
    <col min="1" max="1" width="1.5" style="4" customWidth="1"/>
    <col min="2" max="2" width="43.5" style="3" customWidth="1"/>
    <col min="3" max="3" width="48" style="3" customWidth="1"/>
    <col min="4" max="4" width="42.84765625" style="3" customWidth="1"/>
    <col min="5" max="5" width="17.34765625" style="16" customWidth="1"/>
    <col min="6" max="16" width="17.34765625" style="4" customWidth="1"/>
    <col min="17" max="16384" width="9" style="4"/>
  </cols>
  <sheetData>
    <row r="1" spans="2:16" ht="34" customHeight="1">
      <c r="B1" s="113" t="s">
        <v>160</v>
      </c>
      <c r="C1" s="41"/>
      <c r="D1" s="41"/>
      <c r="F1" s="18" t="s">
        <v>12</v>
      </c>
    </row>
    <row r="2" spans="2:16" s="15" customFormat="1" ht="85" customHeight="1">
      <c r="B2" s="99" t="s">
        <v>20</v>
      </c>
      <c r="C2" s="103" t="s">
        <v>241</v>
      </c>
      <c r="D2" s="103"/>
      <c r="E2" s="121"/>
      <c r="F2" s="122"/>
      <c r="G2" s="122"/>
      <c r="H2" s="122"/>
      <c r="I2" s="122"/>
      <c r="J2" s="122"/>
      <c r="K2" s="122"/>
      <c r="L2" s="122"/>
      <c r="M2" s="122"/>
      <c r="N2" s="122"/>
      <c r="O2" s="122"/>
      <c r="P2" s="122"/>
    </row>
    <row r="3" spans="2:16" ht="30" customHeight="1">
      <c r="B3" s="27"/>
      <c r="C3" s="120"/>
      <c r="D3" s="27"/>
      <c r="E3" s="125"/>
      <c r="F3" s="126"/>
      <c r="G3" s="126"/>
      <c r="H3" s="127"/>
      <c r="I3" s="126"/>
      <c r="J3" s="128" t="s">
        <v>161</v>
      </c>
      <c r="K3" s="129"/>
      <c r="L3" s="129"/>
      <c r="M3" s="129"/>
      <c r="N3" s="129"/>
      <c r="O3" s="129"/>
      <c r="P3" s="129"/>
    </row>
    <row r="4" spans="2:16" s="59" customFormat="1" ht="133" customHeight="1">
      <c r="B4" s="107" t="s">
        <v>178</v>
      </c>
      <c r="C4" s="107" t="s">
        <v>175</v>
      </c>
      <c r="D4" s="107" t="s">
        <v>259</v>
      </c>
      <c r="E4" s="130" t="str">
        <f>TBL_Assets[[#Headers],[Sample: Month, Quarter or Year 1]]</f>
        <v>Sample: Month, Quarter or Year 1</v>
      </c>
      <c r="F4" s="130" t="str">
        <f>TBL_Assets[[#Headers],[January ]]</f>
        <v xml:space="preserve">January </v>
      </c>
      <c r="G4" s="130" t="str">
        <f>TBL_Assets[[#Headers],[Feb]]</f>
        <v>Feb</v>
      </c>
      <c r="H4" s="130" t="str">
        <f>TBL_Assets[[#Headers],[Customize here by Month, Quarter or Year 4]]</f>
        <v>Customize here by Month, Quarter or Year 4</v>
      </c>
      <c r="I4" s="130" t="str">
        <f>TBL_Assets[[#Headers],[Customize here by Month, Quarter or Year 5]]</f>
        <v>Customize here by Month, Quarter or Year 5</v>
      </c>
      <c r="J4" s="130" t="str">
        <f>TBL_Assets[[#Headers],[Customize here by Month, Quarter or Year 6]]</f>
        <v>Customize here by Month, Quarter or Year 6</v>
      </c>
      <c r="K4" s="130" t="str">
        <f>TBL_Assets[[#Headers],[Customize here by Month, Quarter or Year 7]]</f>
        <v>Customize here by Month, Quarter or Year 7</v>
      </c>
      <c r="L4" s="130" t="str">
        <f>TBL_Assets[[#Headers],[Customize here by Month, Quarter or Year 8]]</f>
        <v>Customize here by Month, Quarter or Year 8</v>
      </c>
      <c r="M4" s="130" t="str">
        <f>TBL_Assets[[#Headers],[Customize here by Month, Quarter or Year 9]]</f>
        <v>Customize here by Month, Quarter or Year 9</v>
      </c>
      <c r="N4" s="130" t="str">
        <f>TBL_Assets[[#Headers],[Customize here by Month, Quarter or Year 10]]</f>
        <v>Customize here by Month, Quarter or Year 10</v>
      </c>
      <c r="O4" s="130" t="str">
        <f>TBL_Assets[[#Headers],[Customize here by Month, Quarter or Year 11]]</f>
        <v>Customize here by Month, Quarter or Year 11</v>
      </c>
      <c r="P4" s="130" t="str">
        <f>TBL_Assets[[#Headers],[Customize here by Month, Quarter or Year 12]]</f>
        <v>Customize here by Month, Quarter or Year 12</v>
      </c>
    </row>
    <row r="5" spans="2:16" ht="1" customHeight="1">
      <c r="B5" s="108" t="s">
        <v>1</v>
      </c>
      <c r="C5" s="108" t="s">
        <v>142</v>
      </c>
      <c r="D5" s="108" t="s">
        <v>242</v>
      </c>
      <c r="E5" s="109" t="s">
        <v>114</v>
      </c>
      <c r="F5" s="109" t="s">
        <v>115</v>
      </c>
      <c r="G5" s="109" t="s">
        <v>116</v>
      </c>
      <c r="H5" s="109" t="s">
        <v>117</v>
      </c>
      <c r="I5" s="109" t="s">
        <v>118</v>
      </c>
      <c r="J5" s="109" t="s">
        <v>119</v>
      </c>
      <c r="K5" s="109" t="s">
        <v>120</v>
      </c>
      <c r="L5" s="109" t="s">
        <v>121</v>
      </c>
      <c r="M5" s="109" t="s">
        <v>122</v>
      </c>
      <c r="N5" s="109" t="s">
        <v>123</v>
      </c>
      <c r="O5" s="109" t="s">
        <v>124</v>
      </c>
      <c r="P5" s="109" t="s">
        <v>125</v>
      </c>
    </row>
    <row r="6" spans="2:16" ht="18.3">
      <c r="B6" s="170" t="s">
        <v>143</v>
      </c>
      <c r="C6" s="170" t="s">
        <v>135</v>
      </c>
      <c r="D6" s="179"/>
      <c r="E6" s="106"/>
      <c r="F6" s="106">
        <v>2145</v>
      </c>
      <c r="G6" s="106">
        <v>0</v>
      </c>
      <c r="H6" s="106">
        <v>0</v>
      </c>
      <c r="I6" s="106">
        <v>0</v>
      </c>
      <c r="J6" s="106">
        <v>0</v>
      </c>
      <c r="K6" s="106">
        <v>0</v>
      </c>
      <c r="L6" s="106">
        <v>0</v>
      </c>
      <c r="M6" s="106">
        <v>0</v>
      </c>
      <c r="N6" s="106">
        <v>0</v>
      </c>
      <c r="O6" s="106">
        <v>0</v>
      </c>
      <c r="P6" s="106">
        <v>0</v>
      </c>
    </row>
    <row r="7" spans="2:16" ht="18.3">
      <c r="B7" s="170" t="s">
        <v>143</v>
      </c>
      <c r="C7" s="170" t="s">
        <v>246</v>
      </c>
      <c r="D7" s="179"/>
      <c r="E7" s="106"/>
      <c r="F7" s="106">
        <v>437</v>
      </c>
      <c r="G7" s="106">
        <v>0</v>
      </c>
      <c r="H7" s="106">
        <v>0</v>
      </c>
      <c r="I7" s="106">
        <v>0</v>
      </c>
      <c r="J7" s="106">
        <v>0</v>
      </c>
      <c r="K7" s="106">
        <v>0</v>
      </c>
      <c r="L7" s="106">
        <v>0</v>
      </c>
      <c r="M7" s="106">
        <v>0</v>
      </c>
      <c r="N7" s="106">
        <v>0</v>
      </c>
      <c r="O7" s="106">
        <v>0</v>
      </c>
      <c r="P7" s="106">
        <v>0</v>
      </c>
    </row>
    <row r="8" spans="2:16" ht="18.3">
      <c r="B8" s="170" t="s">
        <v>143</v>
      </c>
      <c r="C8" s="170" t="s">
        <v>246</v>
      </c>
      <c r="D8" s="179"/>
      <c r="E8" s="106"/>
      <c r="F8" s="106">
        <v>5127</v>
      </c>
      <c r="G8" s="106">
        <v>0</v>
      </c>
      <c r="H8" s="106">
        <v>0</v>
      </c>
      <c r="I8" s="106">
        <v>0</v>
      </c>
      <c r="J8" s="106">
        <v>0</v>
      </c>
      <c r="K8" s="106">
        <v>0</v>
      </c>
      <c r="L8" s="106">
        <v>0</v>
      </c>
      <c r="M8" s="106">
        <v>0</v>
      </c>
      <c r="N8" s="106">
        <v>0</v>
      </c>
      <c r="O8" s="106">
        <v>0</v>
      </c>
      <c r="P8" s="106">
        <v>0</v>
      </c>
    </row>
    <row r="9" spans="2:16" ht="18.3">
      <c r="B9" s="170" t="s">
        <v>57</v>
      </c>
      <c r="C9" s="170" t="s">
        <v>250</v>
      </c>
      <c r="D9" s="179"/>
      <c r="E9" s="106"/>
      <c r="F9" s="106">
        <v>15425</v>
      </c>
      <c r="G9" s="106">
        <v>0</v>
      </c>
      <c r="H9" s="106">
        <v>0</v>
      </c>
      <c r="I9" s="106">
        <v>0</v>
      </c>
      <c r="J9" s="106">
        <v>0</v>
      </c>
      <c r="K9" s="106">
        <v>0</v>
      </c>
      <c r="L9" s="106">
        <v>0</v>
      </c>
      <c r="M9" s="106">
        <v>0</v>
      </c>
      <c r="N9" s="106">
        <v>0</v>
      </c>
      <c r="O9" s="106">
        <v>0</v>
      </c>
      <c r="P9" s="106">
        <v>0</v>
      </c>
    </row>
    <row r="10" spans="2:16" ht="18.3">
      <c r="B10" s="170" t="s">
        <v>57</v>
      </c>
      <c r="C10" s="170" t="s">
        <v>250</v>
      </c>
      <c r="D10" s="179"/>
      <c r="E10" s="106"/>
      <c r="F10" s="106">
        <v>29533</v>
      </c>
      <c r="G10" s="106">
        <v>0</v>
      </c>
      <c r="H10" s="106">
        <v>0</v>
      </c>
      <c r="I10" s="106">
        <v>0</v>
      </c>
      <c r="J10" s="106">
        <v>0</v>
      </c>
      <c r="K10" s="106">
        <v>0</v>
      </c>
      <c r="L10" s="106">
        <v>0</v>
      </c>
      <c r="M10" s="106">
        <v>0</v>
      </c>
      <c r="N10" s="106">
        <v>0</v>
      </c>
      <c r="O10" s="106">
        <v>0</v>
      </c>
      <c r="P10" s="106">
        <v>0</v>
      </c>
    </row>
    <row r="11" spans="2:16" ht="18.3">
      <c r="B11" s="170"/>
      <c r="C11" s="170"/>
      <c r="D11" s="179"/>
      <c r="E11" s="106"/>
      <c r="F11" s="106">
        <v>0</v>
      </c>
      <c r="G11" s="106">
        <v>0</v>
      </c>
      <c r="H11" s="106">
        <v>0</v>
      </c>
      <c r="I11" s="106">
        <v>0</v>
      </c>
      <c r="J11" s="106">
        <v>0</v>
      </c>
      <c r="K11" s="106">
        <v>0</v>
      </c>
      <c r="L11" s="106">
        <v>0</v>
      </c>
      <c r="M11" s="106">
        <v>0</v>
      </c>
      <c r="N11" s="106">
        <v>0</v>
      </c>
      <c r="O11" s="106">
        <v>0</v>
      </c>
      <c r="P11" s="106">
        <v>0</v>
      </c>
    </row>
    <row r="12" spans="2:16" ht="18.3">
      <c r="B12" s="170"/>
      <c r="C12" s="170"/>
      <c r="D12" s="179"/>
      <c r="E12" s="106"/>
      <c r="F12" s="106">
        <v>0</v>
      </c>
      <c r="G12" s="106">
        <v>0</v>
      </c>
      <c r="H12" s="106">
        <v>0</v>
      </c>
      <c r="I12" s="106">
        <v>0</v>
      </c>
      <c r="J12" s="106">
        <v>0</v>
      </c>
      <c r="K12" s="106">
        <v>0</v>
      </c>
      <c r="L12" s="106">
        <v>0</v>
      </c>
      <c r="M12" s="106">
        <v>0</v>
      </c>
      <c r="N12" s="106">
        <v>0</v>
      </c>
      <c r="O12" s="106">
        <v>0</v>
      </c>
      <c r="P12" s="106">
        <v>0</v>
      </c>
    </row>
    <row r="13" spans="2:16" ht="18.3">
      <c r="B13" s="170"/>
      <c r="C13" s="170"/>
      <c r="D13" s="179"/>
      <c r="E13" s="106"/>
      <c r="F13" s="106">
        <v>0</v>
      </c>
      <c r="G13" s="106">
        <v>0</v>
      </c>
      <c r="H13" s="106">
        <v>0</v>
      </c>
      <c r="I13" s="106">
        <v>0</v>
      </c>
      <c r="J13" s="106">
        <v>0</v>
      </c>
      <c r="K13" s="106">
        <v>0</v>
      </c>
      <c r="L13" s="106">
        <v>0</v>
      </c>
      <c r="M13" s="106">
        <v>0</v>
      </c>
      <c r="N13" s="106">
        <v>0</v>
      </c>
      <c r="O13" s="106">
        <v>0</v>
      </c>
      <c r="P13" s="106">
        <v>0</v>
      </c>
    </row>
    <row r="14" spans="2:16" ht="18.3">
      <c r="B14" s="170"/>
      <c r="C14" s="170"/>
      <c r="D14" s="179"/>
      <c r="E14" s="106"/>
      <c r="F14" s="106">
        <v>0</v>
      </c>
      <c r="G14" s="106">
        <v>0</v>
      </c>
      <c r="H14" s="106">
        <v>0</v>
      </c>
      <c r="I14" s="106">
        <v>0</v>
      </c>
      <c r="J14" s="106">
        <v>0</v>
      </c>
      <c r="K14" s="106">
        <v>0</v>
      </c>
      <c r="L14" s="106">
        <v>0</v>
      </c>
      <c r="M14" s="106">
        <v>0</v>
      </c>
      <c r="N14" s="106">
        <v>0</v>
      </c>
      <c r="O14" s="106">
        <v>0</v>
      </c>
      <c r="P14" s="106">
        <v>0</v>
      </c>
    </row>
    <row r="15" spans="2:16" ht="18.3">
      <c r="B15" s="170"/>
      <c r="C15" s="170"/>
      <c r="D15" s="179"/>
      <c r="E15" s="106"/>
      <c r="F15" s="106">
        <v>0</v>
      </c>
      <c r="G15" s="106">
        <v>0</v>
      </c>
      <c r="H15" s="106">
        <v>0</v>
      </c>
      <c r="I15" s="106">
        <v>0</v>
      </c>
      <c r="J15" s="106">
        <v>0</v>
      </c>
      <c r="K15" s="106">
        <v>0</v>
      </c>
      <c r="L15" s="106">
        <v>0</v>
      </c>
      <c r="M15" s="106">
        <v>0</v>
      </c>
      <c r="N15" s="106">
        <v>0</v>
      </c>
      <c r="O15" s="106">
        <v>0</v>
      </c>
      <c r="P15" s="106">
        <v>0</v>
      </c>
    </row>
    <row r="16" spans="2:16" ht="18.3">
      <c r="B16" s="170"/>
      <c r="C16" s="170"/>
      <c r="D16" s="179"/>
      <c r="E16" s="106"/>
      <c r="F16" s="106">
        <v>0</v>
      </c>
      <c r="G16" s="106">
        <v>0</v>
      </c>
      <c r="H16" s="106">
        <v>0</v>
      </c>
      <c r="I16" s="106">
        <v>0</v>
      </c>
      <c r="J16" s="106">
        <v>0</v>
      </c>
      <c r="K16" s="106">
        <v>0</v>
      </c>
      <c r="L16" s="106">
        <v>0</v>
      </c>
      <c r="M16" s="106">
        <v>0</v>
      </c>
      <c r="N16" s="106">
        <v>0</v>
      </c>
      <c r="O16" s="106">
        <v>0</v>
      </c>
      <c r="P16" s="106">
        <v>0</v>
      </c>
    </row>
    <row r="17" spans="2:16" ht="18.3">
      <c r="B17" s="170"/>
      <c r="C17" s="170"/>
      <c r="D17" s="179"/>
      <c r="E17" s="106"/>
      <c r="F17" s="106">
        <v>0</v>
      </c>
      <c r="G17" s="106">
        <v>0</v>
      </c>
      <c r="H17" s="106">
        <v>0</v>
      </c>
      <c r="I17" s="106">
        <v>0</v>
      </c>
      <c r="J17" s="106">
        <v>0</v>
      </c>
      <c r="K17" s="106">
        <v>0</v>
      </c>
      <c r="L17" s="106">
        <v>0</v>
      </c>
      <c r="M17" s="106">
        <v>0</v>
      </c>
      <c r="N17" s="106">
        <v>0</v>
      </c>
      <c r="O17" s="106">
        <v>0</v>
      </c>
      <c r="P17" s="106">
        <v>0</v>
      </c>
    </row>
    <row r="18" spans="2:16" ht="18.3">
      <c r="B18" s="170"/>
      <c r="C18" s="170"/>
      <c r="D18" s="179"/>
      <c r="E18" s="106"/>
      <c r="F18" s="106">
        <v>0</v>
      </c>
      <c r="G18" s="106">
        <v>0</v>
      </c>
      <c r="H18" s="106">
        <v>0</v>
      </c>
      <c r="I18" s="106">
        <v>0</v>
      </c>
      <c r="J18" s="106">
        <v>0</v>
      </c>
      <c r="K18" s="106">
        <v>0</v>
      </c>
      <c r="L18" s="106">
        <v>0</v>
      </c>
      <c r="M18" s="106">
        <v>0</v>
      </c>
      <c r="N18" s="106">
        <v>0</v>
      </c>
      <c r="O18" s="106">
        <v>0</v>
      </c>
      <c r="P18" s="106">
        <v>0</v>
      </c>
    </row>
    <row r="19" spans="2:16" ht="18.3">
      <c r="B19" s="170"/>
      <c r="C19" s="170"/>
      <c r="D19" s="179"/>
      <c r="E19" s="106"/>
      <c r="F19" s="106">
        <v>0</v>
      </c>
      <c r="G19" s="106">
        <v>0</v>
      </c>
      <c r="H19" s="106">
        <v>0</v>
      </c>
      <c r="I19" s="106">
        <v>0</v>
      </c>
      <c r="J19" s="106">
        <v>0</v>
      </c>
      <c r="K19" s="106">
        <v>0</v>
      </c>
      <c r="L19" s="106">
        <v>0</v>
      </c>
      <c r="M19" s="106">
        <v>0</v>
      </c>
      <c r="N19" s="106">
        <v>0</v>
      </c>
      <c r="O19" s="106">
        <v>0</v>
      </c>
      <c r="P19" s="106">
        <v>0</v>
      </c>
    </row>
    <row r="20" spans="2:16" ht="18.3">
      <c r="B20" s="170"/>
      <c r="C20" s="170"/>
      <c r="D20" s="179"/>
      <c r="E20" s="106"/>
      <c r="F20" s="106">
        <v>0</v>
      </c>
      <c r="G20" s="106">
        <v>0</v>
      </c>
      <c r="H20" s="106">
        <v>0</v>
      </c>
      <c r="I20" s="106">
        <v>0</v>
      </c>
      <c r="J20" s="106">
        <v>0</v>
      </c>
      <c r="K20" s="106">
        <v>0</v>
      </c>
      <c r="L20" s="106">
        <v>0</v>
      </c>
      <c r="M20" s="106">
        <v>0</v>
      </c>
      <c r="N20" s="106">
        <v>0</v>
      </c>
      <c r="O20" s="106">
        <v>0</v>
      </c>
      <c r="P20" s="106">
        <v>0</v>
      </c>
    </row>
    <row r="21" spans="2:16" ht="18.3">
      <c r="B21" s="170"/>
      <c r="C21" s="170"/>
      <c r="D21" s="179"/>
      <c r="E21" s="106"/>
      <c r="F21" s="106">
        <v>0</v>
      </c>
      <c r="G21" s="106">
        <v>0</v>
      </c>
      <c r="H21" s="106">
        <v>0</v>
      </c>
      <c r="I21" s="106">
        <v>0</v>
      </c>
      <c r="J21" s="106">
        <v>0</v>
      </c>
      <c r="K21" s="106">
        <v>0</v>
      </c>
      <c r="L21" s="106">
        <v>0</v>
      </c>
      <c r="M21" s="106">
        <v>0</v>
      </c>
      <c r="N21" s="106">
        <v>0</v>
      </c>
      <c r="O21" s="106">
        <v>0</v>
      </c>
      <c r="P21" s="106">
        <v>0</v>
      </c>
    </row>
    <row r="22" spans="2:16" ht="18.3">
      <c r="B22" s="170"/>
      <c r="C22" s="170"/>
      <c r="D22" s="179"/>
      <c r="E22" s="106"/>
      <c r="F22" s="106">
        <v>0</v>
      </c>
      <c r="G22" s="106">
        <v>0</v>
      </c>
      <c r="H22" s="106">
        <v>0</v>
      </c>
      <c r="I22" s="106">
        <v>0</v>
      </c>
      <c r="J22" s="106">
        <v>0</v>
      </c>
      <c r="K22" s="106">
        <v>0</v>
      </c>
      <c r="L22" s="106">
        <v>0</v>
      </c>
      <c r="M22" s="106">
        <v>0</v>
      </c>
      <c r="N22" s="106">
        <v>0</v>
      </c>
      <c r="O22" s="106">
        <v>0</v>
      </c>
      <c r="P22" s="106">
        <v>0</v>
      </c>
    </row>
    <row r="23" spans="2:16" ht="18.3">
      <c r="B23" s="170"/>
      <c r="C23" s="170"/>
      <c r="D23" s="179"/>
      <c r="E23" s="106"/>
      <c r="F23" s="106">
        <v>0</v>
      </c>
      <c r="G23" s="106">
        <v>0</v>
      </c>
      <c r="H23" s="106">
        <v>0</v>
      </c>
      <c r="I23" s="106">
        <v>0</v>
      </c>
      <c r="J23" s="106">
        <v>0</v>
      </c>
      <c r="K23" s="106">
        <v>0</v>
      </c>
      <c r="L23" s="106">
        <v>0</v>
      </c>
      <c r="M23" s="106">
        <v>0</v>
      </c>
      <c r="N23" s="106">
        <v>0</v>
      </c>
      <c r="O23" s="106">
        <v>0</v>
      </c>
      <c r="P23" s="106">
        <v>0</v>
      </c>
    </row>
    <row r="24" spans="2:16" ht="18.3">
      <c r="B24" s="170"/>
      <c r="C24" s="170"/>
      <c r="D24" s="179"/>
      <c r="E24" s="106"/>
      <c r="F24" s="106">
        <v>0</v>
      </c>
      <c r="G24" s="106">
        <v>0</v>
      </c>
      <c r="H24" s="106">
        <v>0</v>
      </c>
      <c r="I24" s="106">
        <v>0</v>
      </c>
      <c r="J24" s="106">
        <v>0</v>
      </c>
      <c r="K24" s="106">
        <v>0</v>
      </c>
      <c r="L24" s="106">
        <v>0</v>
      </c>
      <c r="M24" s="106">
        <v>0</v>
      </c>
      <c r="N24" s="106">
        <v>0</v>
      </c>
      <c r="O24" s="106">
        <v>0</v>
      </c>
      <c r="P24" s="106">
        <v>0</v>
      </c>
    </row>
    <row r="25" spans="2:16" ht="18.3">
      <c r="B25" s="170"/>
      <c r="C25" s="170"/>
      <c r="D25" s="179"/>
      <c r="E25" s="106"/>
      <c r="F25" s="106">
        <v>0</v>
      </c>
      <c r="G25" s="106">
        <v>0</v>
      </c>
      <c r="H25" s="106">
        <v>0</v>
      </c>
      <c r="I25" s="106">
        <v>0</v>
      </c>
      <c r="J25" s="106">
        <v>0</v>
      </c>
      <c r="K25" s="106">
        <v>0</v>
      </c>
      <c r="L25" s="106">
        <v>0</v>
      </c>
      <c r="M25" s="106">
        <v>0</v>
      </c>
      <c r="N25" s="106">
        <v>0</v>
      </c>
      <c r="O25" s="106">
        <v>0</v>
      </c>
      <c r="P25" s="106">
        <v>0</v>
      </c>
    </row>
    <row r="26" spans="2:16" ht="18.3">
      <c r="B26" s="170"/>
      <c r="C26" s="170"/>
      <c r="D26" s="179"/>
      <c r="E26" s="106"/>
      <c r="F26" s="106">
        <v>0</v>
      </c>
      <c r="G26" s="106">
        <v>0</v>
      </c>
      <c r="H26" s="106">
        <v>0</v>
      </c>
      <c r="I26" s="106">
        <v>0</v>
      </c>
      <c r="J26" s="106">
        <v>0</v>
      </c>
      <c r="K26" s="106">
        <v>0</v>
      </c>
      <c r="L26" s="106">
        <v>0</v>
      </c>
      <c r="M26" s="106">
        <v>0</v>
      </c>
      <c r="N26" s="106">
        <v>0</v>
      </c>
      <c r="O26" s="106">
        <v>0</v>
      </c>
      <c r="P26" s="106">
        <v>0</v>
      </c>
    </row>
    <row r="27" spans="2:16" ht="18.3">
      <c r="B27" s="170"/>
      <c r="C27" s="170"/>
      <c r="D27" s="179"/>
      <c r="E27" s="106"/>
      <c r="F27" s="106">
        <v>0</v>
      </c>
      <c r="G27" s="106">
        <v>0</v>
      </c>
      <c r="H27" s="106">
        <v>0</v>
      </c>
      <c r="I27" s="106">
        <v>0</v>
      </c>
      <c r="J27" s="106">
        <v>0</v>
      </c>
      <c r="K27" s="106">
        <v>0</v>
      </c>
      <c r="L27" s="106">
        <v>0</v>
      </c>
      <c r="M27" s="106">
        <v>0</v>
      </c>
      <c r="N27" s="106">
        <v>0</v>
      </c>
      <c r="O27" s="106">
        <v>0</v>
      </c>
      <c r="P27" s="106">
        <v>0</v>
      </c>
    </row>
    <row r="28" spans="2:16" ht="18.3">
      <c r="B28" s="170"/>
      <c r="C28" s="170"/>
      <c r="D28" s="179"/>
      <c r="E28" s="106"/>
      <c r="F28" s="106">
        <v>0</v>
      </c>
      <c r="G28" s="106">
        <v>0</v>
      </c>
      <c r="H28" s="106">
        <v>0</v>
      </c>
      <c r="I28" s="106">
        <v>0</v>
      </c>
      <c r="J28" s="106">
        <v>0</v>
      </c>
      <c r="K28" s="106">
        <v>0</v>
      </c>
      <c r="L28" s="106">
        <v>0</v>
      </c>
      <c r="M28" s="106">
        <v>0</v>
      </c>
      <c r="N28" s="106">
        <v>0</v>
      </c>
      <c r="O28" s="106">
        <v>0</v>
      </c>
      <c r="P28" s="106">
        <v>0</v>
      </c>
    </row>
    <row r="29" spans="2:16" ht="18.3">
      <c r="B29" s="170"/>
      <c r="C29" s="170"/>
      <c r="D29" s="179"/>
      <c r="E29" s="106"/>
      <c r="F29" s="106">
        <v>0</v>
      </c>
      <c r="G29" s="106">
        <v>0</v>
      </c>
      <c r="H29" s="106">
        <v>0</v>
      </c>
      <c r="I29" s="106">
        <v>0</v>
      </c>
      <c r="J29" s="106">
        <v>0</v>
      </c>
      <c r="K29" s="106">
        <v>0</v>
      </c>
      <c r="L29" s="106">
        <v>0</v>
      </c>
      <c r="M29" s="106">
        <v>0</v>
      </c>
      <c r="N29" s="106">
        <v>0</v>
      </c>
      <c r="O29" s="106">
        <v>0</v>
      </c>
      <c r="P29" s="106">
        <v>0</v>
      </c>
    </row>
    <row r="30" spans="2:16" ht="18.3">
      <c r="B30" s="170"/>
      <c r="C30" s="170"/>
      <c r="D30" s="179"/>
      <c r="E30" s="106"/>
      <c r="F30" s="106">
        <v>0</v>
      </c>
      <c r="G30" s="106">
        <v>0</v>
      </c>
      <c r="H30" s="106">
        <v>0</v>
      </c>
      <c r="I30" s="106">
        <v>0</v>
      </c>
      <c r="J30" s="106">
        <v>0</v>
      </c>
      <c r="K30" s="106">
        <v>0</v>
      </c>
      <c r="L30" s="106">
        <v>0</v>
      </c>
      <c r="M30" s="106">
        <v>0</v>
      </c>
      <c r="N30" s="106">
        <v>0</v>
      </c>
      <c r="O30" s="106">
        <v>0</v>
      </c>
      <c r="P30" s="106">
        <v>0</v>
      </c>
    </row>
    <row r="31" spans="2:16" ht="18.3">
      <c r="B31" s="170"/>
      <c r="C31" s="170"/>
      <c r="D31" s="179"/>
      <c r="E31" s="106"/>
      <c r="F31" s="106"/>
      <c r="G31" s="106"/>
      <c r="H31" s="106"/>
      <c r="I31" s="106"/>
      <c r="J31" s="106"/>
      <c r="K31" s="106"/>
      <c r="L31" s="106"/>
      <c r="M31" s="106"/>
      <c r="N31" s="106"/>
      <c r="O31" s="106"/>
      <c r="P31" s="106"/>
    </row>
    <row r="32" spans="2:16" ht="24" customHeight="1">
      <c r="B32" s="66"/>
      <c r="C32" s="40"/>
      <c r="D32" s="40"/>
      <c r="F32" s="16"/>
      <c r="G32" s="16"/>
      <c r="H32" s="16"/>
      <c r="I32" s="16"/>
      <c r="J32" s="16"/>
      <c r="K32" s="16"/>
      <c r="L32" s="16"/>
      <c r="M32" s="16"/>
      <c r="N32" s="16"/>
      <c r="O32" s="16"/>
      <c r="P32" s="16"/>
    </row>
    <row r="33" spans="2:16" ht="24" customHeight="1">
      <c r="B33" s="66"/>
      <c r="C33" s="40"/>
      <c r="D33" s="40"/>
      <c r="F33" s="16"/>
      <c r="G33" s="16"/>
      <c r="H33" s="16"/>
      <c r="I33" s="16"/>
      <c r="J33" s="16"/>
      <c r="K33" s="16"/>
      <c r="L33" s="16"/>
      <c r="M33" s="16"/>
      <c r="N33" s="16"/>
      <c r="O33" s="16"/>
      <c r="P33" s="16"/>
    </row>
    <row r="34" spans="2:16" ht="24" customHeight="1">
      <c r="B34" s="66"/>
      <c r="C34" s="40"/>
      <c r="D34" s="40"/>
      <c r="F34" s="16"/>
      <c r="G34" s="16"/>
      <c r="H34" s="16"/>
      <c r="I34" s="16"/>
      <c r="J34" s="16"/>
      <c r="K34" s="16"/>
      <c r="L34" s="16"/>
      <c r="M34" s="16"/>
      <c r="N34" s="16"/>
      <c r="O34" s="16"/>
      <c r="P34" s="16"/>
    </row>
    <row r="35" spans="2:16" ht="24" customHeight="1">
      <c r="F35" s="16"/>
      <c r="G35" s="16"/>
      <c r="H35" s="16"/>
      <c r="I35" s="16"/>
      <c r="J35" s="16"/>
      <c r="K35" s="16"/>
      <c r="L35" s="16"/>
      <c r="M35" s="16"/>
      <c r="N35" s="16"/>
      <c r="O35" s="16"/>
      <c r="P35" s="16"/>
    </row>
    <row r="36" spans="2:16" ht="24" customHeight="1">
      <c r="E36"/>
      <c r="F36"/>
      <c r="G36" s="16"/>
      <c r="H36" s="16"/>
      <c r="I36" s="16"/>
      <c r="J36" s="16"/>
      <c r="K36" s="16"/>
      <c r="L36" s="16"/>
      <c r="M36" s="16"/>
      <c r="N36" s="16"/>
      <c r="O36" s="16"/>
      <c r="P36" s="16"/>
    </row>
    <row r="37" spans="2:16" ht="24" customHeight="1">
      <c r="E37"/>
      <c r="F37"/>
      <c r="G37" s="16"/>
      <c r="H37" s="16"/>
      <c r="I37" s="16"/>
      <c r="J37" s="16"/>
      <c r="K37" s="16"/>
      <c r="L37" s="16"/>
      <c r="M37" s="16"/>
      <c r="N37" s="16"/>
      <c r="O37" s="16"/>
      <c r="P37" s="16"/>
    </row>
    <row r="38" spans="2:16" ht="24" customHeight="1">
      <c r="E38"/>
      <c r="F38"/>
      <c r="G38" s="16"/>
      <c r="H38" s="16"/>
      <c r="I38" s="16"/>
      <c r="J38" s="16"/>
      <c r="K38" s="16"/>
      <c r="L38" s="16"/>
      <c r="M38" s="16"/>
      <c r="N38" s="16"/>
      <c r="O38" s="16"/>
      <c r="P38" s="16"/>
    </row>
    <row r="39" spans="2:16" ht="24" customHeight="1">
      <c r="E39"/>
      <c r="F39"/>
      <c r="G39" s="16"/>
      <c r="H39" s="16"/>
      <c r="I39" s="16"/>
      <c r="J39" s="16"/>
      <c r="K39" s="16"/>
      <c r="L39" s="16"/>
      <c r="M39" s="16"/>
      <c r="N39" s="16"/>
      <c r="O39" s="16"/>
      <c r="P39" s="16"/>
    </row>
    <row r="40" spans="2:16" ht="24" customHeight="1">
      <c r="E40"/>
      <c r="F40"/>
      <c r="G40" s="16"/>
      <c r="H40" s="16"/>
      <c r="I40" s="16"/>
      <c r="J40" s="16"/>
      <c r="K40" s="16"/>
      <c r="L40" s="16"/>
      <c r="M40" s="16"/>
      <c r="N40" s="16"/>
      <c r="O40" s="16"/>
      <c r="P40" s="16"/>
    </row>
    <row r="41" spans="2:16" ht="24" customHeight="1">
      <c r="E41"/>
      <c r="F41"/>
      <c r="G41" s="16"/>
      <c r="H41" s="16"/>
      <c r="I41" s="16"/>
      <c r="J41" s="16"/>
      <c r="K41" s="16"/>
      <c r="L41" s="16"/>
      <c r="M41" s="16"/>
      <c r="N41" s="16"/>
      <c r="O41" s="16"/>
      <c r="P41" s="16"/>
    </row>
    <row r="42" spans="2:16" ht="24" customHeight="1">
      <c r="E42"/>
      <c r="F42"/>
    </row>
    <row r="43" spans="2:16" ht="24" customHeight="1">
      <c r="E43"/>
      <c r="F43"/>
    </row>
    <row r="44" spans="2:16" ht="24" customHeight="1">
      <c r="E44"/>
      <c r="F44"/>
    </row>
    <row r="45" spans="2:16" ht="24" customHeight="1">
      <c r="E45"/>
      <c r="F45"/>
    </row>
    <row r="46" spans="2:16" ht="24" customHeight="1">
      <c r="E46"/>
      <c r="F46"/>
    </row>
    <row r="47" spans="2:16" ht="24" customHeight="1">
      <c r="E47"/>
      <c r="F47"/>
    </row>
    <row r="48" spans="2:16" ht="24" customHeight="1">
      <c r="E48"/>
      <c r="F48"/>
    </row>
    <row r="49" spans="5:6" ht="24" customHeight="1">
      <c r="E49"/>
      <c r="F49"/>
    </row>
    <row r="50" spans="5:6" ht="24" customHeight="1">
      <c r="E50"/>
      <c r="F50"/>
    </row>
    <row r="51" spans="5:6" ht="24" customHeight="1">
      <c r="E51"/>
      <c r="F51"/>
    </row>
    <row r="52" spans="5:6" ht="24" customHeight="1">
      <c r="E52"/>
      <c r="F52"/>
    </row>
    <row r="53" spans="5:6" ht="24" customHeight="1">
      <c r="E53"/>
      <c r="F53"/>
    </row>
    <row r="54" spans="5:6" ht="24" customHeight="1">
      <c r="E54"/>
      <c r="F54"/>
    </row>
    <row r="55" spans="5:6" ht="24" customHeight="1">
      <c r="E55"/>
      <c r="F55"/>
    </row>
    <row r="56" spans="5:6" ht="24" customHeight="1">
      <c r="E56"/>
      <c r="F56"/>
    </row>
    <row r="57" spans="5:6" ht="24" customHeight="1">
      <c r="E57"/>
      <c r="F57"/>
    </row>
    <row r="58" spans="5:6" ht="24" customHeight="1">
      <c r="E58"/>
      <c r="F58"/>
    </row>
    <row r="59" spans="5:6" ht="24" customHeight="1">
      <c r="E59"/>
      <c r="F59"/>
    </row>
    <row r="60" spans="5:6" ht="24" customHeight="1">
      <c r="E60"/>
      <c r="F60"/>
    </row>
    <row r="61" spans="5:6" ht="24" customHeight="1">
      <c r="E61"/>
      <c r="F61"/>
    </row>
    <row r="62" spans="5:6" ht="24" customHeight="1">
      <c r="E62"/>
      <c r="F62"/>
    </row>
    <row r="63" spans="5:6" ht="24" customHeight="1">
      <c r="E63"/>
      <c r="F63"/>
    </row>
    <row r="64" spans="5:6" ht="24" customHeight="1">
      <c r="E64"/>
      <c r="F64"/>
    </row>
  </sheetData>
  <sheetProtection sheet="1" formatCells="0" formatColumns="0" formatRows="0" insertColumns="0" insertRows="0" insertHyperlinks="0" deleteColumns="0" deleteRows="0" selectLockedCells="1" sort="0" autoFilter="0"/>
  <phoneticPr fontId="22" type="noConversion"/>
  <dataValidations count="8">
    <dataValidation allowBlank="1" showInputMessage="1" showErrorMessage="1" prompt="Enter your Debts to the table below" sqref="A1" xr:uid="{FB36F2F3-EAA6-894E-9202-021B43DD068F}"/>
    <dataValidation allowBlank="1" showInputMessage="1" showErrorMessage="1" promptTitle="Category Selection" prompt="In this column, select a category from the drop-down menu in each cell. After you have selected a category, move to the item column and select an item within the category." sqref="B4" xr:uid="{560BC320-99F9-E240-825F-1AFCDB4BDE27}"/>
    <dataValidation allowBlank="1" showInputMessage="1" showErrorMessage="1" promptTitle="Column Title" prompt="The title you entered in the Assets tab columns will automatically update here." sqref="E4:P4" xr:uid="{8C9B4AD7-05E8-9D42-900C-AA5123504274}"/>
    <dataValidation allowBlank="1" showInputMessage="1" showErrorMessage="1" promptTitle="Item Selection" prompt="In the cells below select an item from the drop-down menu in each cell. Each list is dependent on the category chosen." sqref="C4" xr:uid="{37AB0959-3363-9149-AA38-25241A3DF4B9}"/>
    <dataValidation allowBlank="1" showInputMessage="1" showErrorMessage="1" promptTitle="Description (optional)" prompt="In the cells below, add any additional information about the liability, like the name of the financial institution that holds your mortgage or car loan." sqref="D4" xr:uid="{2DFB5CFA-DD05-4447-9CB2-9095A0A79C9C}"/>
    <dataValidation type="custom" showInputMessage="1" showErrorMessage="1" error="Please choose a Category before entering values." sqref="E6:P11 E14:P31" xr:uid="{6B1A5E98-7657-314A-91FF-191D16DD8A46}">
      <formula1>NOT(ISBLANK($B6))</formula1>
    </dataValidation>
    <dataValidation type="custom" showInputMessage="1" showErrorMessage="1" error="Please choose a Category before entering values." sqref="E12:P12" xr:uid="{60453428-5B79-BC46-ABCC-60AB7E84EEA9}">
      <formula1>NOT(ISBLANK($B13))</formula1>
    </dataValidation>
    <dataValidation type="custom" showInputMessage="1" showErrorMessage="1" error="Please choose a Category before entering values." sqref="E13:P13" xr:uid="{A70CAD0B-8EF8-3949-8A2C-132D345DDEF7}">
      <formula1>NOT(ISBLANK(#REF!))</formula1>
    </dataValidation>
  </dataValidations>
  <pageMargins left="0.7" right="0.7" top="0.75" bottom="0.75" header="0.3" footer="0.3"/>
  <pageSetup orientation="portrait" r:id="rId1"/>
  <ignoredErrors>
    <ignoredError sqref="I12:K12"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xr:uid="{AB6FFC2E-56E1-4B46-BBD6-4A6A37B5B190}">
          <x14:formula1>
            <xm:f>INDIRECT(VLOOKUP(B6,Formulas!$A$153:$B$158,2,0)&amp;"List")</xm:f>
          </x14:formula1>
          <xm:sqref>C6:C11</xm:sqref>
        </x14:dataValidation>
        <x14:dataValidation type="list" allowBlank="1" showInputMessage="1" showErrorMessage="1" xr:uid="{75550E15-BFB9-F34E-B2ED-23F4EF4E9F51}">
          <x14:formula1>
            <xm:f>Formulas!$A$27:$A$32</xm:f>
          </x14:formula1>
          <xm:sqref>B12:B13</xm:sqref>
        </x14:dataValidation>
        <x14:dataValidation type="list" allowBlank="1" showInputMessage="1" showErrorMessage="1" xr:uid="{B825C698-C44E-8744-B219-FA33CCFDC02B}">
          <x14:formula1>
            <xm:f>Formulas!$A$27:$A$31</xm:f>
          </x14:formula1>
          <xm:sqref>B6:B31</xm:sqref>
        </x14:dataValidation>
        <x14:dataValidation type="list" allowBlank="1" showInputMessage="1" xr:uid="{E2EFDF78-F27F-6340-8E9A-A17CE584C838}">
          <x14:formula1>
            <xm:f>INDIRECT(VLOOKUP(#REF!,Formulas!$A$153:$B$158,2,0)&amp;"List")</xm:f>
          </x14:formula1>
          <xm:sqref>C13:C31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97A7-2616-CA47-8EC7-086F74B932BA}">
  <sheetPr>
    <tabColor rgb="FF79A131"/>
  </sheetPr>
  <dimension ref="A1:B72"/>
  <sheetViews>
    <sheetView showGridLines="0" topLeftCell="A36" zoomScale="90" zoomScaleNormal="90" workbookViewId="0">
      <selection activeCell="B44" sqref="A44:B44"/>
    </sheetView>
  </sheetViews>
  <sheetFormatPr defaultColWidth="10.84765625" defaultRowHeight="14.1"/>
  <cols>
    <col min="1" max="1" width="30.1484375" style="152" customWidth="1"/>
    <col min="2" max="2" width="67.84765625" style="150" customWidth="1"/>
    <col min="3" max="16384" width="10.84765625" style="150"/>
  </cols>
  <sheetData>
    <row r="1" spans="1:2" ht="59.05" customHeight="1">
      <c r="A1" s="153" t="s">
        <v>16</v>
      </c>
      <c r="B1" s="154" t="s">
        <v>215</v>
      </c>
    </row>
    <row r="2" spans="1:2" ht="25" customHeight="1">
      <c r="A2" s="157" t="s">
        <v>17</v>
      </c>
      <c r="B2" s="158" t="s">
        <v>18</v>
      </c>
    </row>
    <row r="3" spans="1:2" ht="128.1">
      <c r="A3" s="159" t="s">
        <v>37</v>
      </c>
      <c r="B3" s="160" t="s">
        <v>201</v>
      </c>
    </row>
    <row r="4" spans="1:2" ht="73.2">
      <c r="A4" s="159" t="s">
        <v>38</v>
      </c>
      <c r="B4" s="160" t="s">
        <v>216</v>
      </c>
    </row>
    <row r="5" spans="1:2" ht="36.6">
      <c r="A5" s="159" t="s">
        <v>108</v>
      </c>
      <c r="B5" s="160" t="s">
        <v>179</v>
      </c>
    </row>
    <row r="6" spans="1:2" ht="36.6">
      <c r="A6" s="159" t="s">
        <v>97</v>
      </c>
      <c r="B6" s="160" t="s">
        <v>98</v>
      </c>
    </row>
    <row r="7" spans="1:2" ht="36.6">
      <c r="A7" s="159" t="s">
        <v>102</v>
      </c>
      <c r="B7" s="160" t="s">
        <v>103</v>
      </c>
    </row>
    <row r="8" spans="1:2" ht="54.9">
      <c r="A8" s="159" t="s">
        <v>30</v>
      </c>
      <c r="B8" s="160" t="s">
        <v>73</v>
      </c>
    </row>
    <row r="9" spans="1:2" ht="54.9">
      <c r="A9" s="159" t="s">
        <v>105</v>
      </c>
      <c r="B9" s="160" t="s">
        <v>253</v>
      </c>
    </row>
    <row r="10" spans="1:2" ht="54.9">
      <c r="A10" s="159" t="s">
        <v>4</v>
      </c>
      <c r="B10" s="160" t="s">
        <v>71</v>
      </c>
    </row>
    <row r="11" spans="1:2" ht="18.3">
      <c r="A11" s="159" t="s">
        <v>6</v>
      </c>
      <c r="B11" s="160" t="s">
        <v>72</v>
      </c>
    </row>
    <row r="12" spans="1:2" ht="36.6">
      <c r="A12" s="159" t="s">
        <v>207</v>
      </c>
      <c r="B12" s="160" t="s">
        <v>208</v>
      </c>
    </row>
    <row r="13" spans="1:2" ht="18.3">
      <c r="A13" s="159" t="s">
        <v>60</v>
      </c>
      <c r="B13" s="160" t="s">
        <v>61</v>
      </c>
    </row>
    <row r="14" spans="1:2" ht="73.2">
      <c r="A14" s="159" t="s">
        <v>254</v>
      </c>
      <c r="B14" s="160" t="s">
        <v>255</v>
      </c>
    </row>
    <row r="15" spans="1:2" ht="78" customHeight="1">
      <c r="A15" s="159" t="s">
        <v>65</v>
      </c>
      <c r="B15" s="160" t="s">
        <v>180</v>
      </c>
    </row>
    <row r="16" spans="1:2" ht="36.6">
      <c r="A16" s="159" t="s">
        <v>62</v>
      </c>
      <c r="B16" s="160" t="s">
        <v>63</v>
      </c>
    </row>
    <row r="17" spans="1:2" ht="36.6">
      <c r="A17" s="159" t="s">
        <v>100</v>
      </c>
      <c r="B17" s="160" t="s">
        <v>101</v>
      </c>
    </row>
    <row r="18" spans="1:2" ht="18.3">
      <c r="A18" s="159" t="s">
        <v>110</v>
      </c>
      <c r="B18" s="160" t="s">
        <v>111</v>
      </c>
    </row>
    <row r="19" spans="1:2" ht="54.9">
      <c r="A19" s="159" t="s">
        <v>144</v>
      </c>
      <c r="B19" s="160" t="s">
        <v>209</v>
      </c>
    </row>
    <row r="20" spans="1:2" ht="73.2">
      <c r="A20" s="159" t="s">
        <v>32</v>
      </c>
      <c r="B20" s="160" t="s">
        <v>75</v>
      </c>
    </row>
    <row r="21" spans="1:2" ht="91.5">
      <c r="A21" s="159" t="s">
        <v>9</v>
      </c>
      <c r="B21" s="160" t="s">
        <v>210</v>
      </c>
    </row>
    <row r="22" spans="1:2" ht="73.2">
      <c r="A22" s="159" t="s">
        <v>54</v>
      </c>
      <c r="B22" s="160" t="s">
        <v>96</v>
      </c>
    </row>
    <row r="23" spans="1:2" ht="54.9">
      <c r="A23" s="159" t="s">
        <v>181</v>
      </c>
      <c r="B23" s="160" t="s">
        <v>182</v>
      </c>
    </row>
    <row r="24" spans="1:2" ht="54.9">
      <c r="A24" s="159" t="s">
        <v>55</v>
      </c>
      <c r="B24" s="160" t="s">
        <v>95</v>
      </c>
    </row>
    <row r="25" spans="1:2" ht="18.3">
      <c r="A25" s="159" t="s">
        <v>183</v>
      </c>
      <c r="B25" s="160" t="s">
        <v>184</v>
      </c>
    </row>
    <row r="26" spans="1:2" ht="36.6">
      <c r="A26" s="159" t="s">
        <v>26</v>
      </c>
      <c r="B26" s="160" t="s">
        <v>106</v>
      </c>
    </row>
    <row r="27" spans="1:2" ht="36.6">
      <c r="A27" s="159" t="s">
        <v>42</v>
      </c>
      <c r="B27" s="160" t="s">
        <v>79</v>
      </c>
    </row>
    <row r="28" spans="1:2" ht="36.6">
      <c r="A28" s="159" t="s">
        <v>112</v>
      </c>
      <c r="B28" s="160" t="s">
        <v>113</v>
      </c>
    </row>
    <row r="29" spans="1:2" ht="73.2">
      <c r="A29" s="159" t="s">
        <v>68</v>
      </c>
      <c r="B29" s="160" t="s">
        <v>69</v>
      </c>
    </row>
    <row r="30" spans="1:2" ht="59.05" customHeight="1">
      <c r="A30" s="159" t="s">
        <v>185</v>
      </c>
      <c r="B30" s="160" t="s">
        <v>186</v>
      </c>
    </row>
    <row r="31" spans="1:2" ht="54.9">
      <c r="A31" s="159" t="s">
        <v>45</v>
      </c>
      <c r="B31" s="160" t="s">
        <v>80</v>
      </c>
    </row>
    <row r="32" spans="1:2" ht="36.6">
      <c r="A32" s="159" t="s">
        <v>7</v>
      </c>
      <c r="B32" s="160" t="s">
        <v>78</v>
      </c>
    </row>
    <row r="33" spans="1:2" ht="54.9">
      <c r="A33" s="159" t="s">
        <v>87</v>
      </c>
      <c r="B33" s="160" t="s">
        <v>127</v>
      </c>
    </row>
    <row r="34" spans="1:2" ht="54.9">
      <c r="A34" s="159" t="s">
        <v>20</v>
      </c>
      <c r="B34" s="160" t="s">
        <v>211</v>
      </c>
    </row>
    <row r="35" spans="1:2" ht="73.2">
      <c r="A35" s="159" t="s">
        <v>77</v>
      </c>
      <c r="B35" s="160" t="s">
        <v>219</v>
      </c>
    </row>
    <row r="36" spans="1:2" ht="36.6">
      <c r="A36" s="159" t="s">
        <v>10</v>
      </c>
      <c r="B36" s="160" t="s">
        <v>222</v>
      </c>
    </row>
    <row r="37" spans="1:2" ht="18.3">
      <c r="A37" s="159" t="s">
        <v>84</v>
      </c>
      <c r="B37" s="160" t="s">
        <v>85</v>
      </c>
    </row>
    <row r="38" spans="1:2" ht="73.2">
      <c r="A38" s="159" t="s">
        <v>56</v>
      </c>
      <c r="B38" s="160" t="s">
        <v>212</v>
      </c>
    </row>
    <row r="39" spans="1:2" ht="36.6">
      <c r="A39" s="159" t="s">
        <v>67</v>
      </c>
      <c r="B39" s="160" t="s">
        <v>107</v>
      </c>
    </row>
    <row r="40" spans="1:2" ht="61" customHeight="1">
      <c r="A40" s="159" t="s">
        <v>86</v>
      </c>
      <c r="B40" s="160" t="s">
        <v>220</v>
      </c>
    </row>
    <row r="41" spans="1:2" ht="54.9">
      <c r="A41" s="159" t="s">
        <v>5</v>
      </c>
      <c r="B41" s="160" t="s">
        <v>66</v>
      </c>
    </row>
    <row r="42" spans="1:2" ht="54.9">
      <c r="A42" s="159" t="s">
        <v>29</v>
      </c>
      <c r="B42" s="160" t="s">
        <v>213</v>
      </c>
    </row>
    <row r="43" spans="1:2" ht="38.049999999999997" customHeight="1">
      <c r="A43" s="159" t="s">
        <v>99</v>
      </c>
      <c r="B43" s="160" t="s">
        <v>221</v>
      </c>
    </row>
    <row r="44" spans="1:2" ht="61" customHeight="1">
      <c r="A44" s="159" t="s">
        <v>257</v>
      </c>
      <c r="B44" s="160" t="s">
        <v>256</v>
      </c>
    </row>
    <row r="45" spans="1:2" ht="54.9">
      <c r="A45" s="159" t="s">
        <v>8</v>
      </c>
      <c r="B45" s="160" t="s">
        <v>92</v>
      </c>
    </row>
    <row r="46" spans="1:2" ht="36.6">
      <c r="A46" s="159" t="s">
        <v>41</v>
      </c>
      <c r="B46" s="160" t="s">
        <v>109</v>
      </c>
    </row>
    <row r="47" spans="1:2" ht="36.6">
      <c r="A47" s="159" t="s">
        <v>82</v>
      </c>
      <c r="B47" s="160" t="s">
        <v>83</v>
      </c>
    </row>
    <row r="48" spans="1:2" ht="36.6">
      <c r="A48" s="159" t="s">
        <v>89</v>
      </c>
      <c r="B48" s="160" t="s">
        <v>90</v>
      </c>
    </row>
    <row r="49" spans="1:2" ht="73.2">
      <c r="A49" s="159" t="s">
        <v>44</v>
      </c>
      <c r="B49" s="160" t="s">
        <v>217</v>
      </c>
    </row>
    <row r="50" spans="1:2" ht="36.6">
      <c r="A50" s="159" t="s">
        <v>64</v>
      </c>
      <c r="B50" s="160" t="s">
        <v>187</v>
      </c>
    </row>
    <row r="51" spans="1:2" ht="73.2">
      <c r="A51" s="159" t="s">
        <v>33</v>
      </c>
      <c r="B51" s="160" t="s">
        <v>76</v>
      </c>
    </row>
    <row r="52" spans="1:2" ht="36.6">
      <c r="A52" s="159" t="s">
        <v>93</v>
      </c>
      <c r="B52" s="160" t="s">
        <v>94</v>
      </c>
    </row>
    <row r="53" spans="1:2" ht="54.9">
      <c r="A53" s="159" t="s">
        <v>39</v>
      </c>
      <c r="B53" s="160" t="s">
        <v>188</v>
      </c>
    </row>
    <row r="54" spans="1:2" ht="54.9">
      <c r="A54" s="159" t="s">
        <v>40</v>
      </c>
      <c r="B54" s="160" t="s">
        <v>189</v>
      </c>
    </row>
    <row r="55" spans="1:2" ht="36.6">
      <c r="A55" s="159" t="s">
        <v>3</v>
      </c>
      <c r="B55" s="160" t="s">
        <v>70</v>
      </c>
    </row>
    <row r="56" spans="1:2" ht="36.6">
      <c r="A56" s="159" t="s">
        <v>31</v>
      </c>
      <c r="B56" s="160" t="s">
        <v>74</v>
      </c>
    </row>
    <row r="57" spans="1:2" ht="91.5">
      <c r="A57" s="159" t="s">
        <v>91</v>
      </c>
      <c r="B57" s="160" t="s">
        <v>214</v>
      </c>
    </row>
    <row r="58" spans="1:2" ht="54.9">
      <c r="A58" s="159" t="s">
        <v>36</v>
      </c>
      <c r="B58" s="160" t="s">
        <v>190</v>
      </c>
    </row>
    <row r="59" spans="1:2" ht="73.2">
      <c r="A59" s="159" t="s">
        <v>43</v>
      </c>
      <c r="B59" s="160" t="s">
        <v>191</v>
      </c>
    </row>
    <row r="60" spans="1:2" ht="54.9">
      <c r="A60" s="159" t="s">
        <v>46</v>
      </c>
      <c r="B60" s="160" t="s">
        <v>81</v>
      </c>
    </row>
    <row r="61" spans="1:2" ht="109.8">
      <c r="A61" s="159" t="s">
        <v>192</v>
      </c>
      <c r="B61" s="160" t="s">
        <v>193</v>
      </c>
    </row>
    <row r="62" spans="1:2" ht="36.6">
      <c r="A62" s="159" t="s">
        <v>28</v>
      </c>
      <c r="B62" s="160" t="s">
        <v>194</v>
      </c>
    </row>
    <row r="63" spans="1:2" ht="54.9">
      <c r="A63" s="159" t="s">
        <v>88</v>
      </c>
      <c r="B63" s="160" t="s">
        <v>195</v>
      </c>
    </row>
    <row r="64" spans="1:2">
      <c r="A64" s="151"/>
    </row>
    <row r="65" spans="1:1">
      <c r="A65" s="151"/>
    </row>
    <row r="66" spans="1:1">
      <c r="A66" s="151"/>
    </row>
    <row r="67" spans="1:1">
      <c r="A67" s="151"/>
    </row>
    <row r="68" spans="1:1">
      <c r="A68" s="151"/>
    </row>
    <row r="69" spans="1:1">
      <c r="A69" s="151"/>
    </row>
    <row r="70" spans="1:1">
      <c r="A70" s="151"/>
    </row>
    <row r="71" spans="1:1">
      <c r="A71" s="151"/>
    </row>
    <row r="72" spans="1:1">
      <c r="A72" s="151"/>
    </row>
  </sheetData>
  <sheetProtection sheet="1" formatCells="0" formatColumns="0" formatRows="0" insertColumns="0" insertRows="0" insertHyperlinks="0" deleteColumns="0" deleteRows="0" selectLockedCells="1" sort="0"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962D-A598-CD4A-B74E-F29046AF0FAF}">
  <dimension ref="A1:R167"/>
  <sheetViews>
    <sheetView showFormulas="1" zoomScale="120" zoomScaleNormal="120" workbookViewId="0">
      <selection activeCell="A21" sqref="A21"/>
    </sheetView>
  </sheetViews>
  <sheetFormatPr defaultColWidth="10.84765625" defaultRowHeight="14.1"/>
  <cols>
    <col min="1" max="1" width="34.34765625" customWidth="1"/>
    <col min="2" max="2" width="47.1484375" customWidth="1"/>
    <col min="3" max="3" width="14.1484375" customWidth="1"/>
    <col min="4" max="4" width="3.5" customWidth="1"/>
    <col min="5" max="5" width="37" customWidth="1"/>
    <col min="6" max="6" width="25.34765625" customWidth="1"/>
    <col min="7" max="7" width="4.6484375" customWidth="1"/>
    <col min="8" max="8" width="10" customWidth="1"/>
    <col min="9" max="9" width="127.84765625" customWidth="1"/>
    <col min="10" max="10" width="6.1484375" customWidth="1"/>
    <col min="11" max="11" width="12.5" customWidth="1"/>
  </cols>
  <sheetData>
    <row r="1" spans="1:11" ht="62.05" customHeight="1" thickBot="1">
      <c r="A1" s="63" t="s">
        <v>128</v>
      </c>
      <c r="B1" s="43"/>
      <c r="C1" s="44"/>
      <c r="D1" s="44"/>
      <c r="E1" s="44"/>
      <c r="F1" s="44"/>
      <c r="G1" s="44"/>
      <c r="H1" s="44"/>
      <c r="I1" s="44"/>
      <c r="J1" s="44"/>
      <c r="K1" s="44"/>
    </row>
    <row r="2" spans="1:11">
      <c r="B2" s="40"/>
    </row>
    <row r="3" spans="1:11">
      <c r="A3" s="45" t="s">
        <v>104</v>
      </c>
      <c r="B3" s="40"/>
    </row>
    <row r="4" spans="1:11">
      <c r="A4" s="46" t="str">
        <f>TBL_Assets[[#Headers],[Sample: Month, Quarter or Year 1]]</f>
        <v>Sample: Month, Quarter or Year 1</v>
      </c>
      <c r="B4" s="40"/>
    </row>
    <row r="5" spans="1:11">
      <c r="A5" s="47" t="str">
        <f>TBL_Assets[[#Headers],[January ]]</f>
        <v xml:space="preserve">January </v>
      </c>
      <c r="B5" s="40"/>
    </row>
    <row r="6" spans="1:11">
      <c r="A6" s="46" t="str">
        <f>TBL_Assets[[#Headers],[Feb]]</f>
        <v>Feb</v>
      </c>
      <c r="B6" s="40"/>
    </row>
    <row r="7" spans="1:11">
      <c r="A7" s="46" t="str">
        <f>TBL_Assets[[#Headers],[Customize here by Month, Quarter or Year 4]]</f>
        <v>Customize here by Month, Quarter or Year 4</v>
      </c>
    </row>
    <row r="8" spans="1:11">
      <c r="A8" s="46" t="str">
        <f>TBL_Assets[[#Headers],[Customize here by Month, Quarter or Year 5]]</f>
        <v>Customize here by Month, Quarter or Year 5</v>
      </c>
      <c r="B8" s="45"/>
    </row>
    <row r="9" spans="1:11">
      <c r="A9" s="46" t="str">
        <f>TBL_Assets[[#Headers],[Customize here by Month, Quarter or Year 6]]</f>
        <v>Customize here by Month, Quarter or Year 6</v>
      </c>
      <c r="B9" s="46"/>
    </row>
    <row r="10" spans="1:11">
      <c r="A10" s="46" t="str">
        <f>TBL_Assets[[#Headers],[Customize here by Month, Quarter or Year 7]]</f>
        <v>Customize here by Month, Quarter or Year 7</v>
      </c>
      <c r="B10" s="47"/>
    </row>
    <row r="11" spans="1:11">
      <c r="A11" s="46" t="str">
        <f>TBL_Assets[[#Headers],[Customize here by Month, Quarter or Year 8]]</f>
        <v>Customize here by Month, Quarter or Year 8</v>
      </c>
      <c r="B11" s="46"/>
    </row>
    <row r="12" spans="1:11">
      <c r="A12" s="46" t="str">
        <f>TBL_Assets[[#Headers],[Customize here by Month, Quarter or Year 9]]</f>
        <v>Customize here by Month, Quarter or Year 9</v>
      </c>
      <c r="B12" s="46"/>
    </row>
    <row r="13" spans="1:11">
      <c r="A13" s="46" t="str">
        <f>TBL_Assets[[#Headers],[Customize here by Month, Quarter or Year 10]]</f>
        <v>Customize here by Month, Quarter or Year 10</v>
      </c>
      <c r="B13" s="46"/>
    </row>
    <row r="14" spans="1:11">
      <c r="A14" s="46" t="str">
        <f>TBL_Assets[[#Headers],[Customize here by Month, Quarter or Year 11]]</f>
        <v>Customize here by Month, Quarter or Year 11</v>
      </c>
      <c r="B14" s="46"/>
    </row>
    <row r="15" spans="1:11">
      <c r="A15" s="46" t="str">
        <f>TBL_Assets[[#Headers],[Customize here by Month, Quarter or Year 12]]</f>
        <v>Customize here by Month, Quarter or Year 12</v>
      </c>
      <c r="B15" s="46"/>
    </row>
    <row r="16" spans="1:11">
      <c r="B16" s="46"/>
    </row>
    <row r="17" spans="1:16">
      <c r="A17" s="48" t="s">
        <v>22</v>
      </c>
      <c r="B17" s="49"/>
      <c r="C17" s="50"/>
      <c r="D17" s="50"/>
      <c r="E17" s="50"/>
      <c r="F17" s="50"/>
      <c r="G17" s="50"/>
      <c r="H17" s="50"/>
      <c r="I17" s="50"/>
      <c r="J17" s="1"/>
      <c r="K17" s="1"/>
      <c r="L17" s="1"/>
      <c r="M17" s="1"/>
      <c r="N17" s="19"/>
      <c r="O17" s="12"/>
      <c r="P17" s="12"/>
    </row>
    <row r="18" spans="1:16">
      <c r="A18" s="40" t="s">
        <v>11</v>
      </c>
      <c r="B18" s="32">
        <f>IF(Dashboard!$E$2=$A$4,SUMIF(TBL_Assets[CATEGORY: In the cells below select a category from the drop-down menu. Then move to the item column and select the specific items within the category from that drop-down menu. ],Formulas!A18,TBL_Assets[Sample: Month, Quarter or Year 1])+ROW(A18)/10000,IF(Dashboard!$E$2=$A$5,SUMIF(TBL_Assets[CATEGORY: In the cells below select a category from the drop-down menu. Then move to the item column and select the specific items within the category from that drop-down menu. ],Formulas!A18,TBL_Assets[[January ]])+ROW(A18)/10000,IF(Dashboard!$E$2=$A$6,SUMIF(TBL_Assets[CATEGORY: In the cells below select a category from the drop-down menu. Then move to the item column and select the specific items within the category from that drop-down menu. ],Formulas!A18,TBL_Assets[Feb])+ROW(A18)/10000,IF(Dashboard!$E$2=$A$7,SUMIF(TBL_Assets[CATEGORY: In the cells below select a category from the drop-down menu. Then move to the item column and select the specific items within the category from that drop-down menu. ],Formulas!A18,TBL_Assets[Customize here by Month, Quarter or Year 4])+ROW(A18)/10000,IF(Dashboard!$E$2=$A$8,SUMIF(TBL_Assets[CATEGORY: In the cells below select a category from the drop-down menu. Then move to the item column and select the specific items within the category from that drop-down menu. ],Formulas!A18,TBL_Assets[Customize here by Month, Quarter or Year 5])+ROW(A18)/10000,IF(Dashboard!$E$2=$A$9,SUMIF(TBL_Assets[CATEGORY: In the cells below select a category from the drop-down menu. Then move to the item column and select the specific items within the category from that drop-down menu. ],Formulas!A18,TBL_Assets[Customize here by Month, Quarter or Year 6])+ROW(A18)/10000,IF(Dashboard!$E$2=$A$10,SUMIF(TBL_Assets[CATEGORY: In the cells below select a category from the drop-down menu. Then move to the item column and select the specific items within the category from that drop-down menu. ],Formulas!A18,TBL_Assets[Customize here by Month, Quarter or Year 7])+ROW(A18)/10000,IF(Dashboard!$E$2=$A$11,SUMIF(TBL_Assets[CATEGORY: In the cells below select a category from the drop-down menu. Then move to the item column and select the specific items within the category from that drop-down menu. ],Formulas!A18,TBL_Assets[Customize here by Month, Quarter or Year 8])+ROW(A18)/10000,IF(Dashboard!$E$2=$A$12,SUMIF(TBL_Assets[CATEGORY: In the cells below select a category from the drop-down menu. Then move to the item column and select the specific items within the category from that drop-down menu. ],Formulas!A18,TBL_Assets[Customize here by Month, Quarter or Year 9])+ROW(A18)/10000,IF(Dashboard!$E$2=$A$13,SUMIF(TBL_Assets[CATEGORY: In the cells below select a category from the drop-down menu. Then move to the item column and select the specific items within the category from that drop-down menu. ],Formulas!A18,TBL_Assets[Customize here by Month, Quarter or Year 10])+ROW(A18)/10000,IF(Dashboard!$E$2=$A$14,SUMIF(TBL_Assets[CATEGORY: In the cells below select a category from the drop-down menu. Then move to the item column and select the specific items within the category from that drop-down menu. ],Formulas!A18,TBL_Assets[Customize here by Month, Quarter or Year 11])+ROW(A18)/10000,IF(Dashboard!$E$2=$A$15,SUMIF(TBL_Assets[CATEGORY: In the cells below select a category from the drop-down menu. Then move to the item column and select the specific items within the category from that drop-down menu. ],Formulas!A18,TBL_Assets[Customize here by Month, Quarter or Year 12])+ROW(A18)/10000,""))))))))))))</f>
        <v>5000.0018</v>
      </c>
      <c r="C18" s="32">
        <f t="shared" ref="C18:C24" si="0">_xlfn.RANK.EQ(B18,$B$18:$B$24,0)</f>
        <v>2</v>
      </c>
      <c r="D18" s="32"/>
      <c r="E18" s="32" t="str">
        <f>INDEX($A$18:$B$24,MATCH(7,$C$18:$C$24,0),1)</f>
        <v>Insurance</v>
      </c>
      <c r="F18" s="32">
        <f>ROUND(INDEX($A$18:$B$24,MATCH(7,$C$18:$C$24,0),2),2)</f>
        <v>0</v>
      </c>
      <c r="G18" s="32"/>
      <c r="H18" s="42" t="s">
        <v>13</v>
      </c>
      <c r="I18" s="32">
        <f>IF(Dashboard!$E$2=$A$4,SUM(TBL_Assets[Sample: Month, Quarter or Year 1]),IF(Dashboard!$E$2=$A$5,SUM(TBL_Assets[[January ]]),IF(Dashboard!$E$2=$A$6,SUM(TBL_Assets[Feb]),IF(Dashboard!$E$2=$A$7,SUM(TBL_Assets[Customize here by Month, Quarter or Year 4]),IF(Dashboard!$E$2=$A$8,SUM(TBL_Assets[Customize here by Month, Quarter or Year 5]),IF(Dashboard!$E$2=$A$9,SUM(TBL_Assets[Customize here by Month, Quarter or Year 6]),IF(Dashboard!$E$2=$A$10,SUM(TBL_Assets[Customize here by Month, Quarter or Year 7]),IF(Dashboard!$E$2=$A$11,SUM(TBL_Assets[Customize here by Month, Quarter or Year 8]),IF(Dashboard!$E$2=$A$12,SUM(TBL_Assets[Customize here by Month, Quarter or Year 9]),IF(Dashboard!$E$2=$A$13,SUM(TBL_Assets[Customize here by Month, Quarter or Year 10]),IF(Dashboard!$E$2=$A$14,SUM(TBL_Assets[Customize here by Month, Quarter or Year 11]),IF(Dashboard!$E$2=$A$15,SUM(TBL_Assets[Customize here by Month, Quarter or Year 12]),""))))))))))))</f>
        <v>23500</v>
      </c>
      <c r="J18" s="51"/>
      <c r="K18" s="51"/>
      <c r="L18" s="1"/>
      <c r="M18" s="1"/>
      <c r="N18" s="19"/>
      <c r="O18" s="12"/>
      <c r="P18" s="12"/>
    </row>
    <row r="19" spans="1:16">
      <c r="A19" s="40" t="s">
        <v>23</v>
      </c>
      <c r="B19" s="32">
        <f>IF(Dashboard!$E$2=$A$4,SUMIF(TBL_Assets[CATEGORY: In the cells below select a category from the drop-down menu. Then move to the item column and select the specific items within the category from that drop-down menu. ],Formulas!A19,TBL_Assets[Sample: Month, Quarter or Year 1])+ROW(A19)/10000,IF(Dashboard!$E$2=$A$5,SUMIF(TBL_Assets[CATEGORY: In the cells below select a category from the drop-down menu. Then move to the item column and select the specific items within the category from that drop-down menu. ],Formulas!A19,TBL_Assets[[January ]])+ROW(A19)/10000,IF(Dashboard!$E$2=$A$6,SUMIF(TBL_Assets[CATEGORY: In the cells below select a category from the drop-down menu. Then move to the item column and select the specific items within the category from that drop-down menu. ],Formulas!A19,TBL_Assets[Feb])+ROW(A19)/10000,IF(Dashboard!$E$2=$A$7,SUMIF(TBL_Assets[CATEGORY: In the cells below select a category from the drop-down menu. Then move to the item column and select the specific items within the category from that drop-down menu. ],Formulas!A19,TBL_Assets[Customize here by Month, Quarter or Year 4])+ROW(A19)/10000,IF(Dashboard!$E$2=$A$8,SUMIF(TBL_Assets[CATEGORY: In the cells below select a category from the drop-down menu. Then move to the item column and select the specific items within the category from that drop-down menu. ],Formulas!A19,TBL_Assets[Customize here by Month, Quarter or Year 5])+ROW(A19)/10000,IF(Dashboard!$E$2=$A$9,SUMIF(TBL_Assets[CATEGORY: In the cells below select a category from the drop-down menu. Then move to the item column and select the specific items within the category from that drop-down menu. ],Formulas!A19,TBL_Assets[Customize here by Month, Quarter or Year 6])+ROW(A19)/10000,IF(Dashboard!$E$2=$A$10,SUMIF(TBL_Assets[CATEGORY: In the cells below select a category from the drop-down menu. Then move to the item column and select the specific items within the category from that drop-down menu. ],Formulas!A19,TBL_Assets[Customize here by Month, Quarter or Year 7])+ROW(A19)/10000,IF(Dashboard!$E$2=$A$11,SUMIF(TBL_Assets[CATEGORY: In the cells below select a category from the drop-down menu. Then move to the item column and select the specific items within the category from that drop-down menu. ],Formulas!A19,TBL_Assets[Customize here by Month, Quarter or Year 8])+ROW(A19)/10000,IF(Dashboard!$E$2=$A$12,SUMIF(TBL_Assets[CATEGORY: In the cells below select a category from the drop-down menu. Then move to the item column and select the specific items within the category from that drop-down menu. ],Formulas!A19,TBL_Assets[Customize here by Month, Quarter or Year 9])+ROW(A19)/10000,IF(Dashboard!$E$2=$A$13,SUMIF(TBL_Assets[CATEGORY: In the cells below select a category from the drop-down menu. Then move to the item column and select the specific items within the category from that drop-down menu. ],Formulas!A19,TBL_Assets[Customize here by Month, Quarter or Year 10])+ROW(A19)/10000,IF(Dashboard!$E$2=$A$14,SUMIF(TBL_Assets[CATEGORY: In the cells below select a category from the drop-down menu. Then move to the item column and select the specific items within the category from that drop-down menu. ],Formulas!A19,TBL_Assets[Customize here by Month, Quarter or Year 11])+ROW(A19)/10000,IF(Dashboard!$E$2=$A$15,SUMIF(TBL_Assets[CATEGORY: In the cells below select a category from the drop-down menu. Then move to the item column and select the specific items within the category from that drop-down menu. ],Formulas!A19,TBL_Assets[Customize here by Month, Quarter or Year 12])+ROW(A19)/10000,""))))))))))))</f>
        <v>1.9E-3</v>
      </c>
      <c r="C19" s="33">
        <f t="shared" si="0"/>
        <v>7</v>
      </c>
      <c r="D19" s="32"/>
      <c r="E19" s="32" t="str">
        <f>INDEX($A$18:$B$24,MATCH(6,$C$18:$C$24,0),1)</f>
        <v>Personal Property</v>
      </c>
      <c r="F19" s="32">
        <f>ROUND(INDEX($A$18:$B$24,MATCH(6,$C$18:$C$24,0),2),2)</f>
        <v>0</v>
      </c>
      <c r="G19" s="32"/>
      <c r="H19" s="42" t="s">
        <v>14</v>
      </c>
      <c r="I19" s="179">
        <f>IF(Dashboard!$E$2=$A$4,SUM(TBL_Liabilities[Column1]),IF(Dashboard!$E$2=$A$5,SUM(TBL_Liabilities[Column2]),IF(Dashboard!$E$2=$A$6,SUM(TBL_Liabilities[Column3]),IF(Dashboard!$E$2=$A$7,SUM(TBL_Liabilities[Column4]),IF(Dashboard!$E$2=$A$8,SUM(TBL_Liabilities[Column5]),IF(Dashboard!$E$2=$A$9,SUM(TBL_Liabilities[Column6]),IF(Dashboard!$E$2=$A$10,SUM(TBL_Liabilities[Column7]),IF(Dashboard!$E$2=$A$11,SUM(TBL_Liabilities[Column8]),IF(Dashboard!$E$2=$A$12,SUM(TBL_Liabilities[Column9]),IF(Dashboard!$E$2=$A$13,SUM(TBL_Liabilities[Column10]),IF(Dashboard!$E$2=$A$14,SUM(TBL_Liabilities[Column11]),IF(Dashboard!$E$2=$A$15,SUM(TBL_Liabilities[Column12]),""))))))))))))</f>
        <v>52667</v>
      </c>
      <c r="J19" s="51"/>
      <c r="K19" s="19"/>
      <c r="L19" s="19"/>
      <c r="M19" s="19"/>
      <c r="N19" s="19"/>
      <c r="O19" s="34"/>
      <c r="P19" s="34"/>
    </row>
    <row r="20" spans="1:16" ht="16" customHeight="1">
      <c r="A20" s="40" t="s">
        <v>0</v>
      </c>
      <c r="B20" s="32">
        <f>IF(Dashboard!$E$2=$A$4,SUMIF(TBL_Assets[CATEGORY: In the cells below select a category from the drop-down menu. Then move to the item column and select the specific items within the category from that drop-down menu. ],Formulas!A20,TBL_Assets[Sample: Month, Quarter or Year 1])+ROW(A20)/10000,IF(Dashboard!$E$2=$A$5,SUMIF(TBL_Assets[CATEGORY: In the cells below select a category from the drop-down menu. Then move to the item column and select the specific items within the category from that drop-down menu. ],Formulas!A20,TBL_Assets[[January ]])+ROW(A20)/10000,IF(Dashboard!$E$2=$A$6,SUMIF(TBL_Assets[CATEGORY: In the cells below select a category from the drop-down menu. Then move to the item column and select the specific items within the category from that drop-down menu. ],Formulas!A20,TBL_Assets[Feb])+ROW(A20)/10000,IF(Dashboard!$E$2=$A$7,SUMIF(TBL_Assets[CATEGORY: In the cells below select a category from the drop-down menu. Then move to the item column and select the specific items within the category from that drop-down menu. ],Formulas!A20,TBL_Assets[Customize here by Month, Quarter or Year 4])+ROW(A20)/10000,IF(Dashboard!$E$2=$A$8,SUMIF(TBL_Assets[CATEGORY: In the cells below select a category from the drop-down menu. Then move to the item column and select the specific items within the category from that drop-down menu. ],Formulas!A20,TBL_Assets[Customize here by Month, Quarter or Year 5])+ROW(A20)/10000,IF(Dashboard!$E$2=$A$9,SUMIF(TBL_Assets[CATEGORY: In the cells below select a category from the drop-down menu. Then move to the item column and select the specific items within the category from that drop-down menu. ],Formulas!A20,TBL_Assets[Customize here by Month, Quarter or Year 6])+ROW(A20)/10000,IF(Dashboard!$E$2=$A$10,SUMIF(TBL_Assets[CATEGORY: In the cells below select a category from the drop-down menu. Then move to the item column and select the specific items within the category from that drop-down menu. ],Formulas!A20,TBL_Assets[Customize here by Month, Quarter or Year 7])+ROW(A20)/10000,IF(Dashboard!$E$2=$A$11,SUMIF(TBL_Assets[CATEGORY: In the cells below select a category from the drop-down menu. Then move to the item column and select the specific items within the category from that drop-down menu. ],Formulas!A20,TBL_Assets[Customize here by Month, Quarter or Year 8])+ROW(A20)/10000,IF(Dashboard!$E$2=$A$12,SUMIF(TBL_Assets[CATEGORY: In the cells below select a category from the drop-down menu. Then move to the item column and select the specific items within the category from that drop-down menu. ],Formulas!A20,TBL_Assets[Customize here by Month, Quarter or Year 9])+ROW(A20)/10000,IF(Dashboard!$E$2=$A$13,SUMIF(TBL_Assets[CATEGORY: In the cells below select a category from the drop-down menu. Then move to the item column and select the specific items within the category from that drop-down menu. ],Formulas!A20,TBL_Assets[Customize here by Month, Quarter or Year 10])+ROW(A20)/10000,IF(Dashboard!$E$2=$A$14,SUMIF(TBL_Assets[CATEGORY: In the cells below select a category from the drop-down menu. Then move to the item column and select the specific items within the category from that drop-down menu. ],Formulas!A20,TBL_Assets[Customize here by Month, Quarter or Year 11])+ROW(A20)/10000,IF(Dashboard!$E$2=$A$15,SUMIF(TBL_Assets[CATEGORY: In the cells below select a category from the drop-down menu. Then move to the item column and select the specific items within the category from that drop-down menu. ],Formulas!A20,TBL_Assets[Customize here by Month, Quarter or Year 12])+ROW(A20)/10000,""))))))))))))</f>
        <v>3500.002</v>
      </c>
      <c r="C20" s="32">
        <f t="shared" si="0"/>
        <v>3</v>
      </c>
      <c r="D20" s="32"/>
      <c r="E20" s="32" t="str">
        <f>INDEX($A$18:$B$24,MATCH(5,$C$18:$C$24,0),1)</f>
        <v>Real Estate</v>
      </c>
      <c r="F20" s="32">
        <f>ROUND(INDEX($A$18:$B$24,MATCH(5,$C$18:$C$24,0),2),2)</f>
        <v>0</v>
      </c>
      <c r="G20" s="32"/>
      <c r="H20" s="56"/>
      <c r="I20" s="56"/>
      <c r="J20" s="51"/>
      <c r="K20" s="52"/>
      <c r="L20" s="2"/>
      <c r="M20" s="2"/>
      <c r="N20" s="53"/>
      <c r="O20" s="12"/>
      <c r="P20" s="12"/>
    </row>
    <row r="21" spans="1:16" ht="15" customHeight="1">
      <c r="A21" s="40" t="s">
        <v>24</v>
      </c>
      <c r="B21" s="32">
        <f>IF(Dashboard!$E$2=$A$4,SUMIF(TBL_Assets[CATEGORY: In the cells below select a category from the drop-down menu. Then move to the item column and select the specific items within the category from that drop-down menu. ],Formulas!A21,TBL_Assets[Sample: Month, Quarter or Year 1])+ROW(A21)/10000,IF(Dashboard!$E$2=$A$5,SUMIF(TBL_Assets[CATEGORY: In the cells below select a category from the drop-down menu. Then move to the item column and select the specific items within the category from that drop-down menu. ],Formulas!A21,TBL_Assets[[January ]])+ROW(A21)/10000,IF(Dashboard!$E$2=$A$6,SUMIF(TBL_Assets[CATEGORY: In the cells below select a category from the drop-down menu. Then move to the item column and select the specific items within the category from that drop-down menu. ],Formulas!A21,TBL_Assets[Feb])+ROW(A21)/10000,IF(Dashboard!$E$2=$A$7,SUMIF(TBL_Assets[CATEGORY: In the cells below select a category from the drop-down menu. Then move to the item column and select the specific items within the category from that drop-down menu. ],Formulas!A21,TBL_Assets[Customize here by Month, Quarter or Year 4])+ROW(A21)/10000,IF(Dashboard!$E$2=$A$8,SUMIF(TBL_Assets[CATEGORY: In the cells below select a category from the drop-down menu. Then move to the item column and select the specific items within the category from that drop-down menu. ],Formulas!A21,TBL_Assets[Customize here by Month, Quarter or Year 5])+ROW(A21)/10000,IF(Dashboard!$E$2=$A$9,SUMIF(TBL_Assets[CATEGORY: In the cells below select a category from the drop-down menu. Then move to the item column and select the specific items within the category from that drop-down menu. ],Formulas!A21,TBL_Assets[Customize here by Month, Quarter or Year 6])+ROW(A21)/10000,IF(Dashboard!$E$2=$A$10,SUMIF(TBL_Assets[CATEGORY: In the cells below select a category from the drop-down menu. Then move to the item column and select the specific items within the category from that drop-down menu. ],Formulas!A21,TBL_Assets[Customize here by Month, Quarter or Year 7])+ROW(A21)/10000,IF(Dashboard!$E$2=$A$11,SUMIF(TBL_Assets[CATEGORY: In the cells below select a category from the drop-down menu. Then move to the item column and select the specific items within the category from that drop-down menu. ],Formulas!A21,TBL_Assets[Customize here by Month, Quarter or Year 8])+ROW(A21)/10000,IF(Dashboard!$E$2=$A$12,SUMIF(TBL_Assets[CATEGORY: In the cells below select a category from the drop-down menu. Then move to the item column and select the specific items within the category from that drop-down menu. ],Formulas!A21,TBL_Assets[Customize here by Month, Quarter or Year 9])+ROW(A21)/10000,IF(Dashboard!$E$2=$A$13,SUMIF(TBL_Assets[CATEGORY: In the cells below select a category from the drop-down menu. Then move to the item column and select the specific items within the category from that drop-down menu. ],Formulas!A21,TBL_Assets[Customize here by Month, Quarter or Year 10])+ROW(A21)/10000,IF(Dashboard!$E$2=$A$14,SUMIF(TBL_Assets[CATEGORY: In the cells below select a category from the drop-down menu. Then move to the item column and select the specific items within the category from that drop-down menu. ],Formulas!A21,TBL_Assets[Customize here by Month, Quarter or Year 11])+ROW(A21)/10000,IF(Dashboard!$E$2=$A$15,SUMIF(TBL_Assets[CATEGORY: In the cells below select a category from the drop-down menu. Then move to the item column and select the specific items within the category from that drop-down menu. ],Formulas!A21,TBL_Assets[Customize here by Month, Quarter or Year 12])+ROW(A21)/10000,""))))))))))))</f>
        <v>2.0999999999999999E-3</v>
      </c>
      <c r="C21" s="32">
        <f t="shared" si="0"/>
        <v>6</v>
      </c>
      <c r="D21" s="32"/>
      <c r="E21" s="32" t="str">
        <f>INDEX($A$18:$B$24,MATCH(4,$C$18:$C$24,0),1)</f>
        <v>Value of Business You Own</v>
      </c>
      <c r="F21" s="32">
        <f>ROUND(INDEX($A$18:$B$24,MATCH(4,$C$18:$C$24,0),2),2)</f>
        <v>0</v>
      </c>
      <c r="G21" s="32"/>
      <c r="H21" s="32"/>
      <c r="I21" s="32"/>
      <c r="J21" s="52"/>
      <c r="K21" s="51"/>
      <c r="L21" s="1"/>
      <c r="M21" s="1"/>
      <c r="N21" s="19"/>
      <c r="O21" s="12"/>
      <c r="P21" s="12"/>
    </row>
    <row r="22" spans="1:16">
      <c r="A22" s="40" t="s">
        <v>147</v>
      </c>
      <c r="B22" s="32">
        <f>IF(Dashboard!$E$2=$A$4,SUMIF(TBL_Assets[CATEGORY: In the cells below select a category from the drop-down menu. Then move to the item column and select the specific items within the category from that drop-down menu. ],Formulas!A22,TBL_Assets[Sample: Month, Quarter or Year 1])+ROW(A22)/10000,IF(Dashboard!$E$2=$A$5,SUMIF(TBL_Assets[CATEGORY: In the cells below select a category from the drop-down menu. Then move to the item column and select the specific items within the category from that drop-down menu. ],Formulas!A22,TBL_Assets[[January ]])+ROW(A22)/10000,IF(Dashboard!$E$2=$A$6,SUMIF(TBL_Assets[CATEGORY: In the cells below select a category from the drop-down menu. Then move to the item column and select the specific items within the category from that drop-down menu. ],Formulas!A22,TBL_Assets[Feb])+ROW(A22)/10000,IF(Dashboard!$E$2=$A$7,SUMIF(TBL_Assets[CATEGORY: In the cells below select a category from the drop-down menu. Then move to the item column and select the specific items within the category from that drop-down menu. ],Formulas!A22,TBL_Assets[Customize here by Month, Quarter or Year 4])+ROW(A22)/10000,IF(Dashboard!$E$2=$A$8,SUMIF(TBL_Assets[CATEGORY: In the cells below select a category from the drop-down menu. Then move to the item column and select the specific items within the category from that drop-down menu. ],Formulas!A22,TBL_Assets[Customize here by Month, Quarter or Year 5])+ROW(A22)/10000,IF(Dashboard!$E$2=$A$9,SUMIF(TBL_Assets[CATEGORY: In the cells below select a category from the drop-down menu. Then move to the item column and select the specific items within the category from that drop-down menu. ],Formulas!A22,TBL_Assets[Customize here by Month, Quarter or Year 6])+ROW(A22)/10000,IF(Dashboard!$E$2=$A$10,SUMIF(TBL_Assets[CATEGORY: In the cells below select a category from the drop-down menu. Then move to the item column and select the specific items within the category from that drop-down menu. ],Formulas!A22,TBL_Assets[Customize here by Month, Quarter or Year 7])+ROW(A22)/10000,IF(Dashboard!$E$2=$A$11,SUMIF(TBL_Assets[CATEGORY: In the cells below select a category from the drop-down menu. Then move to the item column and select the specific items within the category from that drop-down menu. ],Formulas!A22,TBL_Assets[Customize here by Month, Quarter or Year 8])+ROW(A22)/10000,IF(Dashboard!$E$2=$A$12,SUMIF(TBL_Assets[CATEGORY: In the cells below select a category from the drop-down menu. Then move to the item column and select the specific items within the category from that drop-down menu. ],Formulas!A22,TBL_Assets[Customize here by Month, Quarter or Year 9])+ROW(A22)/10000,IF(Dashboard!$E$2=$A$13,SUMIF(TBL_Assets[CATEGORY: In the cells below select a category from the drop-down menu. Then move to the item column and select the specific items within the category from that drop-down menu. ],Formulas!A22,TBL_Assets[Customize here by Month, Quarter or Year 10])+ROW(A22)/10000,IF(Dashboard!$E$2=$A$14,SUMIF(TBL_Assets[CATEGORY: In the cells below select a category from the drop-down menu. Then move to the item column and select the specific items within the category from that drop-down menu. ],Formulas!A22,TBL_Assets[Customize here by Month, Quarter or Year 11])+ROW(A22)/10000,IF(Dashboard!$E$2=$A$15,SUMIF(TBL_Assets[CATEGORY: In the cells below select a category from the drop-down menu. Then move to the item column and select the specific items within the category from that drop-down menu. ],Formulas!A22,TBL_Assets[Customize here by Month, Quarter or Year 12])+ROW(A22)/10000,""))))))))))))</f>
        <v>2.2000000000000001E-3</v>
      </c>
      <c r="C22" s="32">
        <f t="shared" si="0"/>
        <v>5</v>
      </c>
      <c r="D22" s="32"/>
      <c r="E22" s="32" t="str">
        <f>INDEX($A$18:$B$24,MATCH(3,$C$18:$C$24,0),1)</f>
        <v>Investments</v>
      </c>
      <c r="F22" s="32">
        <f>ROUND(INDEX($A$18:$B$24,MATCH(3,$C$18:$C$24,0),2),2)</f>
        <v>3500</v>
      </c>
      <c r="G22" s="32"/>
      <c r="H22" s="32"/>
      <c r="I22" s="32"/>
      <c r="J22" s="51"/>
      <c r="K22" s="51"/>
      <c r="L22" s="1"/>
      <c r="M22" s="1"/>
      <c r="N22" s="19"/>
      <c r="O22" s="12"/>
      <c r="P22" s="12"/>
    </row>
    <row r="23" spans="1:16">
      <c r="A23" s="40" t="s">
        <v>126</v>
      </c>
      <c r="B23" s="32">
        <f>IF(Dashboard!$E$2=$A$4,SUMIF(TBL_Assets[CATEGORY: In the cells below select a category from the drop-down menu. Then move to the item column and select the specific items within the category from that drop-down menu. ],Formulas!A23,TBL_Assets[Sample: Month, Quarter or Year 1])+ROW(A23)/10000,IF(Dashboard!$E$2=$A$5,SUMIF(TBL_Assets[CATEGORY: In the cells below select a category from the drop-down menu. Then move to the item column and select the specific items within the category from that drop-down menu. ],Formulas!A23,TBL_Assets[[January ]])+ROW(A23)/10000,IF(Dashboard!$E$2=$A$6,SUMIF(TBL_Assets[CATEGORY: In the cells below select a category from the drop-down menu. Then move to the item column and select the specific items within the category from that drop-down menu. ],Formulas!A23,TBL_Assets[Feb])+ROW(A23)/10000,IF(Dashboard!$E$2=$A$7,SUMIF(TBL_Assets[CATEGORY: In the cells below select a category from the drop-down menu. Then move to the item column and select the specific items within the category from that drop-down menu. ],Formulas!A23,TBL_Assets[Customize here by Month, Quarter or Year 4])+ROW(A23)/10000,IF(Dashboard!$E$2=$A$8,SUMIF(TBL_Assets[CATEGORY: In the cells below select a category from the drop-down menu. Then move to the item column and select the specific items within the category from that drop-down menu. ],Formulas!A23,TBL_Assets[Customize here by Month, Quarter or Year 5])+ROW(A23)/10000,IF(Dashboard!$E$2=$A$9,SUMIF(TBL_Assets[CATEGORY: In the cells below select a category from the drop-down menu. Then move to the item column and select the specific items within the category from that drop-down menu. ],Formulas!A23,TBL_Assets[Customize here by Month, Quarter or Year 6])+ROW(A23)/10000,IF(Dashboard!$E$2=$A$10,SUMIF(TBL_Assets[CATEGORY: In the cells below select a category from the drop-down menu. Then move to the item column and select the specific items within the category from that drop-down menu. ],Formulas!A23,TBL_Assets[Customize here by Month, Quarter or Year 7])+ROW(A23)/10000,IF(Dashboard!$E$2=$A$11,SUMIF(TBL_Assets[CATEGORY: In the cells below select a category from the drop-down menu. Then move to the item column and select the specific items within the category from that drop-down menu. ],Formulas!A23,TBL_Assets[Customize here by Month, Quarter or Year 8])+ROW(A23)/10000,IF(Dashboard!$E$2=$A$12,SUMIF(TBL_Assets[CATEGORY: In the cells below select a category from the drop-down menu. Then move to the item column and select the specific items within the category from that drop-down menu. ],Formulas!A23,TBL_Assets[Customize here by Month, Quarter or Year 9])+ROW(A23)/10000,IF(Dashboard!$E$2=$A$13,SUMIF(TBL_Assets[CATEGORY: In the cells below select a category from the drop-down menu. Then move to the item column and select the specific items within the category from that drop-down menu. ],Formulas!A23,TBL_Assets[Customize here by Month, Quarter or Year 10])+ROW(A23)/10000,IF(Dashboard!$E$2=$A$14,SUMIF(TBL_Assets[CATEGORY: In the cells below select a category from the drop-down menu. Then move to the item column and select the specific items within the category from that drop-down menu. ],Formulas!A23,TBL_Assets[Customize here by Month, Quarter or Year 11])+ROW(A23)/10000,IF(Dashboard!$E$2=$A$15,SUMIF(TBL_Assets[CATEGORY: In the cells below select a category from the drop-down menu. Then move to the item column and select the specific items within the category from that drop-down menu. ],Formulas!A23,TBL_Assets[Customize here by Month, Quarter or Year 12])+ROW(A23)/10000,""))))))))))))</f>
        <v>15000.0023</v>
      </c>
      <c r="C23" s="32">
        <f t="shared" si="0"/>
        <v>1</v>
      </c>
      <c r="D23" s="51"/>
      <c r="E23" s="32" t="str">
        <f>INDEX($A$18:$B$24,MATCH(2,$C$18:$C$24,0),1)</f>
        <v>Cash and Cash Equivalent</v>
      </c>
      <c r="F23" s="32">
        <f>ROUND(INDEX($A$18:$B$24,MATCH(2,$C$18:$C$24,0),2),2)</f>
        <v>5000</v>
      </c>
      <c r="G23" s="51"/>
      <c r="H23" s="51"/>
      <c r="I23" s="51"/>
      <c r="J23" s="51"/>
      <c r="K23" s="51"/>
      <c r="L23" s="1"/>
      <c r="M23" s="1"/>
      <c r="N23" s="19"/>
      <c r="O23" s="12"/>
      <c r="P23" s="12"/>
    </row>
    <row r="24" spans="1:16">
      <c r="A24" s="40" t="s">
        <v>34</v>
      </c>
      <c r="B24" s="32">
        <f>IF(Dashboard!$E$2=$A$4,SUMIF(TBL_Assets[CATEGORY: In the cells below select a category from the drop-down menu. Then move to the item column and select the specific items within the category from that drop-down menu. ],Formulas!A24,TBL_Assets[Sample: Month, Quarter or Year 1])+ROW(A24)/10000,IF(Dashboard!$E$2=$A$5,SUMIF(TBL_Assets[CATEGORY: In the cells below select a category from the drop-down menu. Then move to the item column and select the specific items within the category from that drop-down menu. ],Formulas!A24,TBL_Assets[[January ]])+ROW(A24)/10000,IF(Dashboard!$E$2=$A$6,SUMIF(TBL_Assets[CATEGORY: In the cells below select a category from the drop-down menu. Then move to the item column and select the specific items within the category from that drop-down menu. ],Formulas!A24,TBL_Assets[Feb])+ROW(A24)/10000,IF(Dashboard!$E$2=$A$7,SUMIF(TBL_Assets[CATEGORY: In the cells below select a category from the drop-down menu. Then move to the item column and select the specific items within the category from that drop-down menu. ],Formulas!A24,TBL_Assets[Customize here by Month, Quarter or Year 4])+ROW(A24)/10000,IF(Dashboard!$E$2=$A$8,SUMIF(TBL_Assets[CATEGORY: In the cells below select a category from the drop-down menu. Then move to the item column and select the specific items within the category from that drop-down menu. ],Formulas!A24,TBL_Assets[Customize here by Month, Quarter or Year 5])+ROW(A24)/10000,IF(Dashboard!$E$2=$A$9,SUMIF(TBL_Assets[CATEGORY: In the cells below select a category from the drop-down menu. Then move to the item column and select the specific items within the category from that drop-down menu. ],Formulas!A24,TBL_Assets[Customize here by Month, Quarter or Year 6])+ROW(A24)/10000,IF(Dashboard!$E$2=$A$10,SUMIF(TBL_Assets[CATEGORY: In the cells below select a category from the drop-down menu. Then move to the item column and select the specific items within the category from that drop-down menu. ],Formulas!A24,TBL_Assets[Customize here by Month, Quarter or Year 7])+ROW(A24)/10000,IF(Dashboard!$E$2=$A$11,SUMIF(TBL_Assets[CATEGORY: In the cells below select a category from the drop-down menu. Then move to the item column and select the specific items within the category from that drop-down menu. ],Formulas!A24,TBL_Assets[Customize here by Month, Quarter or Year 8])+ROW(A24)/10000,IF(Dashboard!$E$2=$A$12,SUMIF(TBL_Assets[CATEGORY: In the cells below select a category from the drop-down menu. Then move to the item column and select the specific items within the category from that drop-down menu. ],Formulas!A24,TBL_Assets[Customize here by Month, Quarter or Year 9])+ROW(A24)/10000,IF(Dashboard!$E$2=$A$13,SUMIF(TBL_Assets[CATEGORY: In the cells below select a category from the drop-down menu. Then move to the item column and select the specific items within the category from that drop-down menu. ],Formulas!A24,TBL_Assets[Customize here by Month, Quarter or Year 10])+ROW(A24)/10000,IF(Dashboard!$E$2=$A$14,SUMIF(TBL_Assets[CATEGORY: In the cells below select a category from the drop-down menu. Then move to the item column and select the specific items within the category from that drop-down menu. ],Formulas!A24,TBL_Assets[Customize here by Month, Quarter or Year 11])+ROW(A24)/10000,IF(Dashboard!$E$2=$A$15,SUMIF(TBL_Assets[CATEGORY: In the cells below select a category from the drop-down menu. Then move to the item column and select the specific items within the category from that drop-down menu. ],Formulas!A24,TBL_Assets[Customize here by Month, Quarter or Year 12])+ROW(A24)/10000,""))))))))))))</f>
        <v>2.3999999999999998E-3</v>
      </c>
      <c r="C24" s="32">
        <f t="shared" si="0"/>
        <v>4</v>
      </c>
      <c r="D24" s="51"/>
      <c r="E24" s="32" t="str">
        <f>INDEX($A$18:$B$24,MATCH(1,$C$18:$C$24,0),1)</f>
        <v>Retirement Savings Accounts</v>
      </c>
      <c r="F24" s="32">
        <f>ROUND(INDEX($A$18:$B$24,MATCH(1,$C$18:$C$24,0),2),2)</f>
        <v>15000</v>
      </c>
      <c r="G24" s="51"/>
      <c r="H24" s="51"/>
      <c r="I24" s="51"/>
      <c r="J24" s="51"/>
      <c r="K24" s="51"/>
      <c r="L24" s="1"/>
      <c r="M24" s="1"/>
      <c r="N24" s="19"/>
      <c r="O24" s="12"/>
      <c r="P24" s="12"/>
    </row>
    <row r="25" spans="1:16">
      <c r="A25" s="51"/>
      <c r="B25" s="32"/>
      <c r="C25" s="51"/>
      <c r="D25" s="51"/>
      <c r="E25" s="51"/>
      <c r="F25" s="51"/>
      <c r="G25" s="51"/>
      <c r="H25" s="51"/>
      <c r="I25" s="51"/>
      <c r="J25" s="51"/>
      <c r="K25" s="51"/>
      <c r="L25" s="1"/>
      <c r="M25" s="1"/>
      <c r="N25" s="19"/>
      <c r="O25" s="12"/>
      <c r="P25" s="12"/>
    </row>
    <row r="26" spans="1:16">
      <c r="A26" s="51"/>
      <c r="B26" s="32"/>
      <c r="C26" s="51"/>
      <c r="D26" s="51"/>
      <c r="E26" s="51"/>
      <c r="F26" s="51"/>
      <c r="G26" s="51"/>
      <c r="H26" s="51"/>
      <c r="I26" s="51"/>
      <c r="J26" s="51"/>
      <c r="K26" s="51"/>
      <c r="L26" s="1"/>
      <c r="M26" s="1"/>
      <c r="N26" s="19"/>
      <c r="O26" s="12"/>
      <c r="P26" s="12"/>
    </row>
    <row r="27" spans="1:16">
      <c r="A27" s="40" t="s">
        <v>243</v>
      </c>
      <c r="B27" s="32">
        <f>IF(Dashboard!$E$2=$A$4,(SUMIF(TBL_Liabilities[Category],Formulas!A27,TBL_Liabilities[Column1])+ROW(A27)/10000),IF(Dashboard!$E$2=$A$5,(SUMIF(TBL_Liabilities[Category],Formulas!A27,TBL_Liabilities[Column2])+ROW(A27)/10000),IF(Dashboard!$E$2=$A$6,(SUMIF(TBL_Liabilities[Category],Formulas!A27,TBL_Liabilities[Column3])+ROW(A27)/10000),IF(Dashboard!$E$2=$A$7,(SUMIF(TBL_Liabilities[Category],Formulas!A27,TBL_Liabilities[Column4])+ROW(A27)/10000),IF(Dashboard!$E$2=$A$8,(SUMIF(TBL_Liabilities[Category],Formulas!A27,TBL_Liabilities[Column5])+ROW(A27)/10000),IF(Dashboard!$E$2=$A$9,(SUMIF(TBL_Liabilities[Category],Formulas!A27,TBL_Liabilities[Column6])+ROW(A27)/10000),IF(Dashboard!$E$2=$A$10,(SUMIF(TBL_Liabilities[Category],Formulas!A27,TBL_Liabilities[Column7])+ROW(A27)/10000),IF(Dashboard!$E$2=$A$11,(SUMIF(TBL_Liabilities[Category],Formulas!A27,TBL_Liabilities[Column8])+ROW(A27)/10000),IF(Dashboard!$E$2=$A$12,(SUMIF(TBL_Liabilities[Category],Formulas!A27,TBL_Liabilities[Column9])+ROW(A27)/10000),IF(Dashboard!$E$2=$A$13,(SUMIF(TBL_Liabilities[Category],Formulas!A27,TBL_Liabilities[Column10])+ROW(A27)/10000),IF(Dashboard!$E$2=$A$14,(SUMIF(TBL_Liabilities[Category],Formulas!A27,TBL_Liabilities[Column11])+ROW(A27)/10000),IF(Dashboard!$E$2=$A$15,(SUMIF(TBL_Liabilities[Category],Formulas!A27,TBL_Liabilities[Column12])+ROW(A27)/10000),""))))))))))))</f>
        <v>2.7000000000000001E-3</v>
      </c>
      <c r="C27" s="32">
        <f>_xlfn.RANK.EQ(B27,$B$27:$B$31,0)</f>
        <v>5</v>
      </c>
      <c r="D27" s="32"/>
      <c r="E27" s="32" t="str">
        <f>INDEX($A$27:$B$31,MATCH(5,$C$27:$C$31,0),1)</f>
        <v>Child Support, Alimony and Spousal Support Payments</v>
      </c>
      <c r="F27" s="32">
        <f>ROUND(INDEX($A$27:$B$31,MATCH(5,$C$27:$C$31,0),2),2)</f>
        <v>0</v>
      </c>
      <c r="G27" s="51"/>
      <c r="H27" s="51"/>
      <c r="I27" s="51"/>
      <c r="J27" s="51"/>
      <c r="K27" s="51"/>
      <c r="L27" s="1"/>
      <c r="M27" s="1"/>
      <c r="N27" s="19"/>
      <c r="O27" s="12"/>
      <c r="P27" s="12"/>
    </row>
    <row r="28" spans="1:16">
      <c r="A28" s="32" t="s">
        <v>140</v>
      </c>
      <c r="B28" s="32">
        <f>IF(Dashboard!$E$2=$A$4,(SUMIF(TBL_Liabilities[Category],Formulas!A28,TBL_Liabilities[Column1])+ROW(A28)/10000),IF(Dashboard!$E$2=$A$5,(SUMIF(TBL_Liabilities[Category],Formulas!A28,TBL_Liabilities[Column2])+ROW(A28)/10000),IF(Dashboard!$E$2=$A$6,(SUMIF(TBL_Liabilities[Category],Formulas!A28,TBL_Liabilities[Column3])+ROW(A28)/10000),IF(Dashboard!$E$2=$A$7,(SUMIF(TBL_Liabilities[Category],Formulas!A28,TBL_Liabilities[Column4])+ROW(A28)/10000),IF(Dashboard!$E$2=$A$8,(SUMIF(TBL_Liabilities[Category],Formulas!A28,TBL_Liabilities[Column5])+ROW(A28)/10000),IF(Dashboard!$E$2=$A$9,(SUMIF(TBL_Liabilities[Category],Formulas!A28,TBL_Liabilities[Column6])+ROW(A28)/10000),IF(Dashboard!$E$2=$A$10,(SUMIF(TBL_Liabilities[Category],Formulas!A28,TBL_Liabilities[Column7])+ROW(A28)/10000),IF(Dashboard!$E$2=$A$11,(SUMIF(TBL_Liabilities[Category],Formulas!A28,TBL_Liabilities[Column8])+ROW(A28)/10000),IF(Dashboard!$E$2=$A$12,(SUMIF(TBL_Liabilities[Category],Formulas!A28,TBL_Liabilities[Column9])+ROW(A28)/10000),IF(Dashboard!$E$2=$A$13,(SUMIF(TBL_Liabilities[Category],Formulas!A28,TBL_Liabilities[Column10])+ROW(A28)/10000),IF(Dashboard!$E$2=$A$14,(SUMIF(TBL_Liabilities[Category],Formulas!A28,TBL_Liabilities[Column11])+ROW(A28)/10000),IF(Dashboard!$E$2=$A$15,(SUMIF(TBL_Liabilities[Category],Formulas!A28,TBL_Liabilities[Column12])+ROW(A28)/10000),""))))))))))))</f>
        <v>2.8E-3</v>
      </c>
      <c r="C28" s="32">
        <f>_xlfn.RANK.EQ(B28,$B$27:$B$31,0)</f>
        <v>4</v>
      </c>
      <c r="D28" s="32"/>
      <c r="E28" s="32" t="str">
        <f>INDEX($A$27:$B$31,MATCH(4,$C$27:$C$31,0),1)</f>
        <v>Advance Pay</v>
      </c>
      <c r="F28" s="32">
        <f>ROUND(INDEX($A$27:$B$31,MATCH(4,$C$27:$C$31,0),2),2)</f>
        <v>0</v>
      </c>
      <c r="G28" s="51"/>
      <c r="H28" s="51"/>
      <c r="I28" s="51"/>
      <c r="J28" s="51"/>
      <c r="K28" s="51"/>
      <c r="L28" s="1"/>
      <c r="M28" s="1"/>
      <c r="N28" s="19"/>
      <c r="O28" s="12"/>
      <c r="P28" s="12"/>
    </row>
    <row r="29" spans="1:16">
      <c r="A29" s="32" t="s">
        <v>143</v>
      </c>
      <c r="B29" s="32">
        <f>IF(Dashboard!$E$2=$A$4,(SUMIF(TBL_Liabilities[Category],Formulas!A29,TBL_Liabilities[Column1])+ROW(A29)/10000),IF(Dashboard!$E$2=$A$5,(SUMIF(TBL_Liabilities[Category],Formulas!A29,TBL_Liabilities[Column2])+ROW(A29)/10000),IF(Dashboard!$E$2=$A$6,(SUMIF(TBL_Liabilities[Category],Formulas!A29,TBL_Liabilities[Column3])+ROW(A29)/10000),IF(Dashboard!$E$2=$A$7,(SUMIF(TBL_Liabilities[Category],Formulas!A29,TBL_Liabilities[Column4])+ROW(A29)/10000),IF(Dashboard!$E$2=$A$8,(SUMIF(TBL_Liabilities[Category],Formulas!A29,TBL_Liabilities[Column5])+ROW(A29)/10000),IF(Dashboard!$E$2=$A$9,(SUMIF(TBL_Liabilities[Category],Formulas!A29,TBL_Liabilities[Column6])+ROW(A29)/10000),IF(Dashboard!$E$2=$A$10,(SUMIF(TBL_Liabilities[Category],Formulas!A29,TBL_Liabilities[Column7])+ROW(A29)/10000),IF(Dashboard!$E$2=$A$11,(SUMIF(TBL_Liabilities[Category],Formulas!A29,TBL_Liabilities[Column8])+ROW(A29)/10000),IF(Dashboard!$E$2=$A$12,(SUMIF(TBL_Liabilities[Category],Formulas!A29,TBL_Liabilities[Column9])+ROW(A29)/10000),IF(Dashboard!$E$2=$A$13,(SUMIF(TBL_Liabilities[Category],Formulas!A29,TBL_Liabilities[Column10])+ROW(A29)/10000),IF(Dashboard!$E$2=$A$14,(SUMIF(TBL_Liabilities[Category],Formulas!A29,TBL_Liabilities[Column11])+ROW(A29)/10000),IF(Dashboard!$E$2=$A$15,(SUMIF(TBL_Liabilities[Category],Formulas!A29,TBL_Liabilities[Column12])+ROW(A29)/10000),""))))))))))))</f>
        <v>7709.0029000000004</v>
      </c>
      <c r="C29" s="32">
        <f>_xlfn.RANK.EQ(B29,$B$27:$B$31,0)</f>
        <v>2</v>
      </c>
      <c r="D29" s="32"/>
      <c r="E29" s="32" t="str">
        <f>INDEX($A$27:$B$31,MATCH(3,$C$27:$C$31,0),1)</f>
        <v>Other Debt (Medical Bills, Business Loans)</v>
      </c>
      <c r="F29" s="32">
        <f>ROUND(INDEX($A$27:$B$31,MATCH(3,$C$27:$C$31,0),2),2)</f>
        <v>0</v>
      </c>
      <c r="G29" s="51"/>
      <c r="H29" s="51"/>
      <c r="I29" s="51"/>
      <c r="J29" s="51"/>
      <c r="K29" s="1"/>
      <c r="L29" s="1"/>
      <c r="M29" s="1"/>
      <c r="N29" s="19"/>
      <c r="O29" s="12"/>
      <c r="P29" s="12"/>
    </row>
    <row r="30" spans="1:16">
      <c r="A30" s="32" t="s">
        <v>57</v>
      </c>
      <c r="B30" s="32">
        <f>IF(Dashboard!$E$2=$A$4,(SUMIF(TBL_Liabilities[Category],Formulas!A30,TBL_Liabilities[Column1])+ROW(A30)/10000),IF(Dashboard!$E$2=$A$5,(SUMIF(TBL_Liabilities[Category],Formulas!A30,TBL_Liabilities[Column2])+ROW(A30)/10000),IF(Dashboard!$E$2=$A$6,(SUMIF(TBL_Liabilities[Category],Formulas!A30,TBL_Liabilities[Column3])+ROW(A30)/10000),IF(Dashboard!$E$2=$A$7,(SUMIF(TBL_Liabilities[Category],Formulas!A30,TBL_Liabilities[Column4])+ROW(A30)/10000),IF(Dashboard!$E$2=$A$8,(SUMIF(TBL_Liabilities[Category],Formulas!A30,TBL_Liabilities[Column5])+ROW(A30)/10000),IF(Dashboard!$E$2=$A$9,(SUMIF(TBL_Liabilities[Category],Formulas!A30,TBL_Liabilities[Column6])+ROW(A30)/10000),IF(Dashboard!$E$2=$A$10,(SUMIF(TBL_Liabilities[Category],Formulas!A30,TBL_Liabilities[Column7])+ROW(A30)/10000),IF(Dashboard!$E$2=$A$11,(SUMIF(TBL_Liabilities[Category],Formulas!A30,TBL_Liabilities[Column8])+ROW(A30)/10000),IF(Dashboard!$E$2=$A$12,(SUMIF(TBL_Liabilities[Category],Formulas!A30,TBL_Liabilities[Column9])+ROW(A30)/10000),IF(Dashboard!$E$2=$A$13,(SUMIF(TBL_Liabilities[Category],Formulas!A30,TBL_Liabilities[Column10])+ROW(A30)/10000),IF(Dashboard!$E$2=$A$14,(SUMIF(TBL_Liabilities[Category],Formulas!A30,TBL_Liabilities[Column11])+ROW(A30)/10000),IF(Dashboard!$E$2=$A$15,(SUMIF(TBL_Liabilities[Category],Formulas!A30,TBL_Liabilities[Column12])+ROW(A30)/10000),""))))))))))))</f>
        <v>44958.002999999997</v>
      </c>
      <c r="C30" s="32">
        <f>_xlfn.RANK.EQ(B30,$B$27:$B$31,0)</f>
        <v>1</v>
      </c>
      <c r="D30" s="32"/>
      <c r="E30" s="32" t="str">
        <f>INDEX($A$27:$B$31,MATCH(2,$C$27:$C$31,0),1)</f>
        <v>Credit Cards</v>
      </c>
      <c r="F30" s="32">
        <f>ROUND(INDEX($A$27:$B$31,MATCH(2,$C$27:$C$31,0),2),2)</f>
        <v>7709</v>
      </c>
      <c r="G30" s="51"/>
      <c r="H30" s="51"/>
      <c r="I30" s="51"/>
      <c r="J30" s="51"/>
      <c r="K30" s="1"/>
      <c r="L30" s="1"/>
      <c r="M30" s="1"/>
      <c r="N30" s="19"/>
      <c r="O30" s="12"/>
      <c r="P30" s="12"/>
    </row>
    <row r="31" spans="1:16">
      <c r="A31" s="32" t="s">
        <v>59</v>
      </c>
      <c r="B31" s="32">
        <f>IF(Dashboard!$E$2=$A$4,(SUMIF(TBL_Liabilities[Category],Formulas!A31,TBL_Liabilities[Column1])+ROW(A31)/10000),IF(Dashboard!$E$2=$A$5,(SUMIF(TBL_Liabilities[Category],Formulas!A31,TBL_Liabilities[Column2])+ROW(A31)/10000),IF(Dashboard!$E$2=$A$6,(SUMIF(TBL_Liabilities[Category],Formulas!A31,TBL_Liabilities[Column3])+ROW(A31)/10000),IF(Dashboard!$E$2=$A$7,(SUMIF(TBL_Liabilities[Category],Formulas!A31,TBL_Liabilities[Column4])+ROW(A31)/10000),IF(Dashboard!$E$2=$A$8,(SUMIF(TBL_Liabilities[Category],Formulas!A31,TBL_Liabilities[Column5])+ROW(A31)/10000),IF(Dashboard!$E$2=$A$9,(SUMIF(TBL_Liabilities[Category],Formulas!A31,TBL_Liabilities[Column6])+ROW(A31)/10000),IF(Dashboard!$E$2=$A$10,(SUMIF(TBL_Liabilities[Category],Formulas!A31,TBL_Liabilities[Column7])+ROW(A31)/10000),IF(Dashboard!$E$2=$A$11,(SUMIF(TBL_Liabilities[Category],Formulas!A31,TBL_Liabilities[Column8])+ROW(A31)/10000),IF(Dashboard!$E$2=$A$12,(SUMIF(TBL_Liabilities[Category],Formulas!A31,TBL_Liabilities[Column9])+ROW(A31)/10000),IF(Dashboard!$E$2=$A$13,(SUMIF(TBL_Liabilities[Category],Formulas!A31,TBL_Liabilities[Column10])+ROW(A31)/10000),IF(Dashboard!$E$2=$A$14,(SUMIF(TBL_Liabilities[Category],Formulas!A31,TBL_Liabilities[Column11])+ROW(A31)/10000),IF(Dashboard!$E$2=$A$15,(SUMIF(TBL_Liabilities[Category],Formulas!A31,TBL_Liabilities[Column12])+ROW(A31)/10000),""))))))))))))</f>
        <v>3.0999999999999999E-3</v>
      </c>
      <c r="C31" s="32">
        <f>_xlfn.RANK.EQ(B31,$B$27:$B$31,0)</f>
        <v>3</v>
      </c>
      <c r="D31" s="32"/>
      <c r="E31" s="32" t="str">
        <f>INDEX($A$27:$B$31,MATCH(1,$C$27:$C$31,0),1)</f>
        <v>Loans</v>
      </c>
      <c r="F31" s="32">
        <f>ROUND(INDEX($A$27:$B$31,MATCH(1,$C$27:$C$31,0),2),2)</f>
        <v>44958</v>
      </c>
      <c r="G31" s="51"/>
      <c r="H31" s="51"/>
      <c r="I31" s="51"/>
      <c r="J31" s="51"/>
      <c r="K31" s="1"/>
      <c r="L31" s="1"/>
      <c r="M31" s="1"/>
      <c r="N31" s="19"/>
      <c r="O31" s="12"/>
      <c r="P31" s="12"/>
    </row>
    <row r="32" spans="1:16">
      <c r="A32" s="32"/>
      <c r="B32" s="32"/>
      <c r="C32" s="32"/>
      <c r="D32" s="32"/>
      <c r="E32" s="32"/>
      <c r="F32" s="32"/>
      <c r="G32" s="51"/>
      <c r="H32" s="51"/>
      <c r="I32" s="51"/>
      <c r="J32" s="51"/>
      <c r="K32" s="1"/>
      <c r="L32" s="1"/>
      <c r="M32" s="1"/>
      <c r="N32" s="19"/>
      <c r="O32" s="12"/>
      <c r="P32" s="12"/>
    </row>
    <row r="33" spans="1:18">
      <c r="A33" s="40"/>
      <c r="B33" s="51"/>
      <c r="D33" s="32"/>
      <c r="E33" s="32"/>
      <c r="F33" s="32"/>
      <c r="G33" s="32"/>
      <c r="H33" s="32"/>
      <c r="I33" s="51"/>
      <c r="J33" s="51"/>
      <c r="K33" s="51"/>
      <c r="L33" s="51"/>
      <c r="M33" s="1"/>
      <c r="N33" s="1"/>
      <c r="O33" s="1"/>
      <c r="P33" s="19"/>
      <c r="Q33" s="12"/>
      <c r="R33" s="12"/>
    </row>
    <row r="34" spans="1:18">
      <c r="A34" s="51"/>
      <c r="B34" s="51"/>
      <c r="D34" s="32"/>
      <c r="E34" s="32"/>
      <c r="F34" s="32"/>
      <c r="G34" s="32"/>
      <c r="H34" s="32"/>
      <c r="I34" s="51"/>
      <c r="J34" s="51"/>
      <c r="K34" s="51"/>
      <c r="L34" s="51"/>
      <c r="M34" s="1"/>
      <c r="N34" s="1"/>
      <c r="O34" s="1"/>
      <c r="P34" s="19"/>
      <c r="Q34" s="12"/>
      <c r="R34" s="12"/>
    </row>
    <row r="35" spans="1:18">
      <c r="A35" s="51"/>
      <c r="B35" s="51"/>
      <c r="D35" s="32"/>
      <c r="E35" s="32"/>
      <c r="F35" s="32"/>
      <c r="G35" s="32"/>
      <c r="H35" s="32"/>
      <c r="I35" s="51"/>
      <c r="J35" s="51"/>
      <c r="K35" s="51"/>
      <c r="L35" s="51"/>
      <c r="M35" s="1"/>
      <c r="N35" s="1"/>
      <c r="O35" s="1"/>
      <c r="P35" s="19"/>
      <c r="Q35" s="12"/>
      <c r="R35" s="12"/>
    </row>
    <row r="36" spans="1:18">
      <c r="A36" s="51"/>
      <c r="B36" s="51"/>
      <c r="D36" s="32"/>
      <c r="E36" s="32"/>
      <c r="F36" s="32"/>
      <c r="G36" s="32"/>
      <c r="H36" s="32"/>
      <c r="I36" s="51"/>
      <c r="J36" s="51"/>
      <c r="K36" s="51"/>
      <c r="L36" s="51"/>
      <c r="M36" s="1"/>
      <c r="N36" s="1"/>
      <c r="O36" s="1"/>
      <c r="P36" s="19"/>
      <c r="Q36" s="12"/>
      <c r="R36" s="12"/>
    </row>
    <row r="37" spans="1:18">
      <c r="A37" s="51"/>
      <c r="B37" s="51" t="str">
        <f>Assets!E4</f>
        <v>Sample: Month, Quarter or Year 1</v>
      </c>
      <c r="D37" s="32"/>
      <c r="E37" s="32"/>
      <c r="F37" s="32"/>
      <c r="G37" s="32"/>
      <c r="H37" s="32"/>
      <c r="I37" s="51"/>
      <c r="J37" s="51"/>
      <c r="K37" s="51"/>
      <c r="L37" s="51"/>
      <c r="M37" s="1"/>
      <c r="N37" s="1"/>
      <c r="O37" s="1"/>
      <c r="P37" s="19"/>
      <c r="Q37" s="12"/>
      <c r="R37" s="12"/>
    </row>
    <row r="38" spans="1:18">
      <c r="A38" s="51"/>
      <c r="B38" s="51"/>
      <c r="D38" s="32"/>
      <c r="E38" s="32"/>
      <c r="F38" s="32"/>
      <c r="G38" s="32"/>
      <c r="H38" s="32"/>
      <c r="I38" s="51"/>
      <c r="J38" s="51"/>
      <c r="K38" s="51"/>
      <c r="L38" s="51"/>
      <c r="M38" s="1"/>
      <c r="N38" s="1"/>
      <c r="O38" s="1"/>
      <c r="P38" s="19"/>
      <c r="Q38" s="12"/>
      <c r="R38" s="12"/>
    </row>
    <row r="39" spans="1:18">
      <c r="A39" s="51"/>
      <c r="B39" s="51"/>
      <c r="D39" s="32"/>
      <c r="E39" s="32"/>
      <c r="F39" s="32"/>
      <c r="G39" s="32"/>
      <c r="H39" s="32"/>
      <c r="I39" s="51"/>
      <c r="J39" s="51"/>
      <c r="K39" s="51"/>
      <c r="L39" s="51"/>
      <c r="M39" s="1"/>
      <c r="N39" s="1"/>
      <c r="O39" s="1"/>
      <c r="P39" s="19"/>
      <c r="Q39" s="12"/>
      <c r="R39" s="12"/>
    </row>
    <row r="40" spans="1:18">
      <c r="A40" s="51"/>
      <c r="B40" s="51"/>
      <c r="D40" s="32"/>
      <c r="E40" s="32"/>
      <c r="F40" s="32"/>
      <c r="G40" s="32"/>
      <c r="H40" s="32"/>
      <c r="I40" s="51"/>
      <c r="J40" s="51"/>
      <c r="K40" s="51"/>
      <c r="L40" s="51"/>
      <c r="M40" s="1"/>
      <c r="N40" s="1"/>
      <c r="O40" s="1"/>
      <c r="P40" s="19"/>
      <c r="Q40" s="12"/>
      <c r="R40" s="12"/>
    </row>
    <row r="41" spans="1:18">
      <c r="A41" s="51"/>
      <c r="B41" s="51"/>
      <c r="D41" s="32"/>
      <c r="E41" s="32"/>
      <c r="F41" s="32"/>
      <c r="G41" s="32"/>
      <c r="H41" s="32"/>
      <c r="I41" s="51"/>
      <c r="J41" s="51"/>
      <c r="K41" s="51"/>
      <c r="L41" s="51"/>
      <c r="M41" s="1"/>
      <c r="N41" s="1"/>
      <c r="O41" s="1"/>
      <c r="P41" s="19"/>
      <c r="Q41" s="12"/>
      <c r="R41" s="12"/>
    </row>
    <row r="42" spans="1:18">
      <c r="A42" s="51"/>
      <c r="B42" s="51"/>
      <c r="D42" s="32"/>
      <c r="E42" s="32"/>
      <c r="F42" s="32"/>
      <c r="G42" s="32"/>
      <c r="H42" s="32"/>
      <c r="I42" s="51"/>
      <c r="J42" s="51"/>
      <c r="K42" s="51"/>
      <c r="L42" s="51"/>
      <c r="M42" s="1"/>
      <c r="N42" s="1"/>
      <c r="O42" s="1"/>
      <c r="P42" s="19"/>
      <c r="Q42" s="12"/>
      <c r="R42" s="12"/>
    </row>
    <row r="43" spans="1:18">
      <c r="A43" s="51"/>
      <c r="B43" s="51"/>
      <c r="D43" s="32"/>
      <c r="E43" s="32"/>
      <c r="F43" s="32"/>
      <c r="G43" s="32"/>
      <c r="H43" s="32"/>
      <c r="I43" s="51"/>
      <c r="J43" s="51"/>
      <c r="K43" s="51"/>
      <c r="L43" s="51"/>
      <c r="M43" s="1"/>
      <c r="N43" s="1"/>
      <c r="O43" s="1"/>
      <c r="P43" s="19"/>
      <c r="Q43" s="12"/>
      <c r="R43" s="12"/>
    </row>
    <row r="44" spans="1:18" ht="26.05" customHeight="1">
      <c r="A44" s="51"/>
      <c r="B44" s="51"/>
      <c r="D44" s="32"/>
      <c r="E44" s="32"/>
      <c r="F44" s="32"/>
      <c r="G44" s="32"/>
      <c r="H44" s="32"/>
      <c r="I44" s="51"/>
      <c r="J44" s="51"/>
      <c r="K44" s="51"/>
      <c r="L44" s="51"/>
      <c r="M44" s="1"/>
      <c r="N44" s="1"/>
      <c r="O44" s="1"/>
      <c r="P44" s="19"/>
      <c r="Q44" s="12"/>
      <c r="R44" s="12"/>
    </row>
    <row r="45" spans="1:18" ht="30" customHeight="1">
      <c r="A45" s="177" t="s">
        <v>129</v>
      </c>
      <c r="B45" s="51"/>
      <c r="C45" s="51"/>
      <c r="D45" s="32"/>
      <c r="E45" s="51"/>
      <c r="F45" s="51"/>
      <c r="G45" s="51"/>
      <c r="H45" s="51"/>
      <c r="I45" s="51"/>
      <c r="J45" s="51"/>
      <c r="K45" s="51"/>
      <c r="L45" s="51"/>
      <c r="M45" s="1"/>
      <c r="N45" s="1"/>
      <c r="O45" s="1"/>
      <c r="P45" s="19"/>
      <c r="Q45" s="12"/>
      <c r="R45" s="12"/>
    </row>
    <row r="46" spans="1:18" ht="15" customHeight="1">
      <c r="A46" s="65"/>
      <c r="B46" s="51"/>
      <c r="C46" s="51"/>
      <c r="D46" s="32"/>
      <c r="E46" s="51"/>
      <c r="F46" s="51"/>
      <c r="G46" s="51"/>
      <c r="H46" s="51"/>
      <c r="I46" s="51"/>
      <c r="J46" s="51"/>
      <c r="K46" s="51"/>
      <c r="L46" s="51"/>
      <c r="M46" s="1"/>
      <c r="N46" s="1"/>
      <c r="O46" s="1"/>
      <c r="P46" s="19"/>
      <c r="Q46" s="12"/>
      <c r="R46" s="12"/>
    </row>
    <row r="47" spans="1:18" ht="22" customHeight="1">
      <c r="A47" s="174" t="s">
        <v>11</v>
      </c>
      <c r="B47" s="32"/>
      <c r="C47" s="51"/>
      <c r="D47" s="32"/>
      <c r="E47" s="32"/>
      <c r="F47" s="51"/>
      <c r="G47" s="51"/>
      <c r="H47" s="51"/>
      <c r="I47" s="51"/>
      <c r="J47" s="51"/>
      <c r="K47" s="51"/>
      <c r="L47" s="51"/>
      <c r="M47" s="1"/>
      <c r="N47" s="1"/>
      <c r="O47" s="1"/>
      <c r="P47" s="19"/>
      <c r="Q47" s="12"/>
      <c r="R47" s="12"/>
    </row>
    <row r="48" spans="1:18" ht="15" customHeight="1">
      <c r="A48" s="150" t="s">
        <v>25</v>
      </c>
      <c r="B48" s="51"/>
      <c r="C48" s="51"/>
      <c r="D48" s="32"/>
      <c r="E48" s="32"/>
      <c r="F48" s="51"/>
      <c r="G48" s="51"/>
      <c r="H48" s="51"/>
      <c r="I48" s="51"/>
      <c r="J48" s="51"/>
      <c r="K48" s="51"/>
      <c r="L48" s="51"/>
      <c r="M48" s="1"/>
      <c r="N48" s="1"/>
      <c r="O48" s="1"/>
      <c r="P48" s="19"/>
      <c r="Q48" s="12"/>
      <c r="R48" s="12"/>
    </row>
    <row r="49" spans="1:18" ht="15" customHeight="1">
      <c r="A49" s="150" t="s">
        <v>62</v>
      </c>
      <c r="B49" s="51"/>
      <c r="C49" s="32"/>
      <c r="D49" s="32"/>
      <c r="E49" s="32"/>
      <c r="F49" s="32"/>
      <c r="G49" s="32"/>
      <c r="H49" s="32"/>
      <c r="I49" s="51"/>
      <c r="J49" s="42"/>
      <c r="K49" s="32"/>
      <c r="L49" s="51"/>
      <c r="M49" s="1"/>
      <c r="N49" s="1"/>
      <c r="O49" s="1"/>
      <c r="P49" s="19"/>
      <c r="Q49" s="12"/>
      <c r="R49" s="12"/>
    </row>
    <row r="50" spans="1:18" ht="15" customHeight="1">
      <c r="A50" s="150" t="s">
        <v>26</v>
      </c>
      <c r="B50" s="51"/>
      <c r="C50" s="32"/>
      <c r="D50" s="32"/>
      <c r="E50" s="32"/>
      <c r="F50" s="32"/>
      <c r="G50" s="32"/>
      <c r="H50" s="32"/>
      <c r="I50" s="51"/>
      <c r="J50" s="42"/>
      <c r="K50" s="32"/>
      <c r="L50" s="51"/>
      <c r="M50" s="1"/>
      <c r="N50" s="1"/>
      <c r="O50" s="1"/>
      <c r="P50" s="19"/>
      <c r="Q50" s="12"/>
      <c r="R50" s="12"/>
    </row>
    <row r="51" spans="1:18" ht="15" customHeight="1">
      <c r="A51" s="150" t="s">
        <v>233</v>
      </c>
      <c r="B51" s="52"/>
      <c r="C51" s="32"/>
      <c r="D51" s="32"/>
      <c r="E51" s="32"/>
      <c r="F51" s="32"/>
      <c r="G51" s="32"/>
      <c r="H51" s="32"/>
      <c r="I51" s="51"/>
      <c r="J51" s="51"/>
      <c r="K51" s="51"/>
      <c r="L51" s="51"/>
      <c r="M51" s="1"/>
      <c r="N51" s="1"/>
      <c r="O51" s="1"/>
      <c r="P51" s="19"/>
      <c r="Q51" s="12"/>
      <c r="R51" s="12"/>
    </row>
    <row r="52" spans="1:18" ht="15" customHeight="1">
      <c r="A52" s="150"/>
      <c r="B52" s="51"/>
      <c r="C52" s="32"/>
      <c r="D52" s="32"/>
      <c r="E52" s="32"/>
      <c r="F52" s="32"/>
      <c r="G52" s="32"/>
      <c r="H52" s="32"/>
      <c r="I52" s="51"/>
      <c r="J52" s="51"/>
      <c r="K52" s="51"/>
      <c r="L52" s="51"/>
      <c r="M52" s="1"/>
      <c r="N52" s="1"/>
      <c r="O52" s="1"/>
      <c r="P52" s="19"/>
      <c r="Q52" s="12"/>
      <c r="R52" s="12"/>
    </row>
    <row r="53" spans="1:18" ht="15" customHeight="1">
      <c r="A53" s="150"/>
      <c r="B53" s="51"/>
      <c r="C53" s="32"/>
      <c r="D53" s="32"/>
      <c r="E53" s="32"/>
      <c r="F53" s="32"/>
      <c r="G53" s="32"/>
      <c r="H53" s="32"/>
      <c r="I53" s="51"/>
      <c r="J53" s="51"/>
      <c r="K53" s="51"/>
      <c r="L53" s="51"/>
      <c r="M53" s="1"/>
      <c r="N53" s="1"/>
      <c r="O53" s="1"/>
      <c r="P53" s="19"/>
      <c r="Q53" s="12"/>
      <c r="R53" s="12"/>
    </row>
    <row r="54" spans="1:18" ht="15" customHeight="1">
      <c r="A54" s="57"/>
      <c r="B54" s="51"/>
      <c r="C54" s="51"/>
      <c r="D54" s="32"/>
      <c r="E54" s="51"/>
      <c r="F54" s="51"/>
      <c r="G54" s="51"/>
      <c r="H54" s="51"/>
      <c r="I54" s="51"/>
      <c r="J54" s="51"/>
      <c r="K54" s="51"/>
      <c r="L54" s="51"/>
      <c r="M54" s="1"/>
      <c r="N54" s="1"/>
      <c r="O54" s="1"/>
      <c r="P54" s="19"/>
      <c r="Q54" s="12"/>
      <c r="R54" s="12"/>
    </row>
    <row r="55" spans="1:18" ht="21" customHeight="1">
      <c r="A55" s="174" t="s">
        <v>23</v>
      </c>
      <c r="B55" s="51"/>
      <c r="C55" s="51"/>
      <c r="D55" s="32"/>
      <c r="E55" s="51"/>
      <c r="F55" s="51"/>
      <c r="G55" s="51"/>
      <c r="H55" s="51"/>
      <c r="I55" s="51"/>
      <c r="J55" s="51"/>
      <c r="K55" s="51"/>
      <c r="L55" s="51"/>
      <c r="M55" s="1"/>
      <c r="N55" s="1"/>
      <c r="O55" s="1"/>
      <c r="P55" s="19"/>
      <c r="Q55" s="12"/>
      <c r="R55" s="12"/>
    </row>
    <row r="56" spans="1:18" ht="15" customHeight="1">
      <c r="A56" s="57" t="s">
        <v>35</v>
      </c>
      <c r="B56" s="51"/>
      <c r="C56" s="51"/>
      <c r="D56" s="32"/>
      <c r="E56" s="51"/>
      <c r="F56" s="51"/>
      <c r="G56" s="51"/>
      <c r="H56" s="51"/>
      <c r="I56" s="51"/>
      <c r="J56" s="51"/>
      <c r="K56" s="51"/>
      <c r="L56" s="51"/>
      <c r="M56" s="1"/>
      <c r="N56" s="1"/>
      <c r="O56" s="1"/>
      <c r="P56" s="19"/>
      <c r="Q56" s="12"/>
      <c r="R56" s="12"/>
    </row>
    <row r="57" spans="1:18" ht="15" customHeight="1">
      <c r="A57" s="57"/>
      <c r="B57" s="51"/>
      <c r="C57" s="51"/>
      <c r="D57" s="32"/>
      <c r="E57" s="51"/>
      <c r="F57" s="51"/>
      <c r="G57" s="51"/>
      <c r="H57" s="51"/>
      <c r="I57" s="51"/>
      <c r="J57" s="51"/>
      <c r="K57" s="51"/>
      <c r="L57" s="51"/>
      <c r="M57" s="1"/>
      <c r="N57" s="1"/>
      <c r="O57" s="1"/>
      <c r="P57" s="19"/>
      <c r="Q57" s="12"/>
      <c r="R57" s="12"/>
    </row>
    <row r="58" spans="1:18" ht="22" customHeight="1">
      <c r="A58" s="175" t="s">
        <v>0</v>
      </c>
      <c r="B58" s="51"/>
      <c r="C58" s="51"/>
      <c r="D58" s="32"/>
      <c r="E58" s="51"/>
      <c r="F58" s="51"/>
      <c r="G58" s="51"/>
      <c r="H58" s="51"/>
      <c r="I58" s="51"/>
      <c r="J58" s="51"/>
      <c r="K58" s="51"/>
      <c r="L58" s="51"/>
      <c r="M58" s="1"/>
      <c r="N58" s="1"/>
      <c r="O58" s="1"/>
      <c r="P58" s="19"/>
      <c r="Q58" s="12"/>
      <c r="R58" s="12"/>
    </row>
    <row r="59" spans="1:18" ht="15" customHeight="1">
      <c r="A59" s="150" t="s">
        <v>30</v>
      </c>
      <c r="B59" s="51"/>
      <c r="D59" s="32"/>
      <c r="E59" s="32"/>
      <c r="F59" s="32"/>
      <c r="G59" s="32"/>
      <c r="H59" s="32"/>
      <c r="I59" s="51"/>
      <c r="J59" s="51"/>
      <c r="K59" s="51"/>
      <c r="L59" s="51"/>
      <c r="M59" s="1"/>
      <c r="N59" s="1"/>
      <c r="O59" s="1"/>
      <c r="P59" s="19"/>
      <c r="Q59" s="12"/>
      <c r="R59" s="12"/>
    </row>
    <row r="60" spans="1:18" ht="15" customHeight="1">
      <c r="A60" s="150" t="s">
        <v>234</v>
      </c>
      <c r="B60" s="51"/>
      <c r="D60" s="32"/>
      <c r="E60" s="32"/>
      <c r="F60" s="32"/>
      <c r="G60" s="32"/>
      <c r="H60" s="32"/>
      <c r="I60" s="51"/>
      <c r="J60" s="51"/>
      <c r="K60" s="51"/>
      <c r="L60" s="51"/>
      <c r="M60" s="1"/>
      <c r="N60" s="1"/>
      <c r="O60" s="1"/>
      <c r="P60" s="19"/>
      <c r="Q60" s="12"/>
      <c r="R60" s="12"/>
    </row>
    <row r="61" spans="1:18" ht="15" customHeight="1">
      <c r="A61" s="150" t="s">
        <v>27</v>
      </c>
      <c r="B61" s="51"/>
      <c r="D61" s="32"/>
      <c r="E61" s="32"/>
      <c r="F61" s="32"/>
      <c r="G61" s="32"/>
      <c r="H61" s="32"/>
      <c r="I61" s="51"/>
      <c r="J61" s="51"/>
      <c r="K61" s="51"/>
      <c r="L61" s="51"/>
      <c r="M61" s="1"/>
      <c r="N61" s="1"/>
      <c r="O61" s="1"/>
      <c r="P61" s="19"/>
      <c r="Q61" s="12"/>
      <c r="R61" s="12"/>
    </row>
    <row r="62" spans="1:18" ht="15" customHeight="1">
      <c r="A62" s="150" t="s">
        <v>146</v>
      </c>
      <c r="B62" s="51"/>
      <c r="D62" s="32"/>
      <c r="E62" s="32"/>
      <c r="F62" s="32"/>
      <c r="G62" s="32"/>
      <c r="H62" s="32"/>
      <c r="I62" s="51"/>
      <c r="J62" s="51"/>
      <c r="K62" s="51"/>
      <c r="L62" s="51"/>
      <c r="M62" s="1"/>
      <c r="N62" s="1"/>
      <c r="O62" s="1"/>
      <c r="P62" s="19"/>
      <c r="Q62" s="12"/>
      <c r="R62" s="12"/>
    </row>
    <row r="63" spans="1:18" ht="15" customHeight="1">
      <c r="A63" s="150" t="s">
        <v>235</v>
      </c>
      <c r="B63" s="51"/>
      <c r="D63" s="32"/>
      <c r="E63" s="32"/>
      <c r="F63" s="32"/>
      <c r="G63" s="32"/>
      <c r="H63" s="32"/>
      <c r="I63" s="51"/>
      <c r="J63" s="51"/>
      <c r="K63" s="51"/>
      <c r="L63" s="51"/>
      <c r="M63" s="1"/>
      <c r="N63" s="1"/>
      <c r="O63" s="1"/>
      <c r="P63" s="19"/>
      <c r="Q63" s="12"/>
      <c r="R63" s="12"/>
    </row>
    <row r="64" spans="1:18" ht="15" customHeight="1">
      <c r="A64" s="150" t="s">
        <v>130</v>
      </c>
      <c r="B64" s="51"/>
      <c r="D64" s="32"/>
      <c r="E64" s="32"/>
      <c r="F64" s="32"/>
      <c r="G64" s="32"/>
      <c r="H64" s="32"/>
      <c r="I64" s="51"/>
      <c r="J64" s="51"/>
      <c r="K64" s="51"/>
      <c r="L64" s="51"/>
      <c r="M64" s="1"/>
      <c r="N64" s="1"/>
      <c r="O64" s="1"/>
      <c r="P64" s="19"/>
      <c r="Q64" s="12"/>
      <c r="R64" s="12"/>
    </row>
    <row r="65" spans="1:18" ht="15" customHeight="1">
      <c r="A65" s="150" t="s">
        <v>131</v>
      </c>
      <c r="B65" s="51"/>
      <c r="D65" s="32"/>
      <c r="E65" s="32"/>
      <c r="F65" s="32"/>
      <c r="G65" s="32"/>
      <c r="H65" s="32"/>
      <c r="I65" s="51"/>
      <c r="J65" s="51"/>
      <c r="K65" s="51"/>
      <c r="L65" s="51"/>
      <c r="M65" s="1"/>
      <c r="N65" s="1"/>
      <c r="O65" s="1"/>
      <c r="P65" s="19"/>
      <c r="Q65" s="12"/>
      <c r="R65" s="12"/>
    </row>
    <row r="66" spans="1:18" ht="15" customHeight="1">
      <c r="A66" s="150" t="s">
        <v>3</v>
      </c>
      <c r="B66" s="54"/>
      <c r="C66" s="55"/>
      <c r="D66" s="32"/>
      <c r="E66" s="32"/>
      <c r="F66" s="10"/>
      <c r="G66" s="32"/>
      <c r="H66" s="32"/>
      <c r="I66" s="1"/>
      <c r="J66" s="1"/>
      <c r="K66" s="1"/>
      <c r="L66" s="1"/>
      <c r="M66" s="1"/>
      <c r="N66" s="1"/>
      <c r="O66" s="1"/>
      <c r="P66" s="19"/>
      <c r="Q66" s="12"/>
      <c r="R66" s="12"/>
    </row>
    <row r="67" spans="1:18" ht="15" customHeight="1">
      <c r="A67" s="150" t="s">
        <v>31</v>
      </c>
      <c r="B67" s="54"/>
      <c r="C67" s="55"/>
      <c r="D67" s="32"/>
      <c r="E67" s="32"/>
      <c r="F67" s="10"/>
      <c r="G67" s="32"/>
      <c r="H67" s="32"/>
      <c r="I67" s="1"/>
      <c r="J67" s="1"/>
      <c r="K67" s="1"/>
      <c r="L67" s="1"/>
      <c r="M67" s="1"/>
      <c r="N67" s="1"/>
      <c r="O67" s="1"/>
      <c r="P67" s="19"/>
      <c r="Q67" s="12"/>
      <c r="R67" s="12"/>
    </row>
    <row r="68" spans="1:18" ht="15" customHeight="1">
      <c r="A68" s="150"/>
      <c r="B68" s="54"/>
      <c r="C68" s="55"/>
      <c r="D68" s="32"/>
      <c r="E68" s="32"/>
      <c r="F68" s="10"/>
      <c r="G68" s="32"/>
      <c r="H68" s="32"/>
      <c r="I68" s="1"/>
      <c r="J68" s="1"/>
      <c r="K68" s="1"/>
      <c r="L68" s="1"/>
      <c r="M68" s="1"/>
      <c r="N68" s="1"/>
      <c r="O68" s="1"/>
      <c r="P68" s="19"/>
      <c r="Q68" s="12"/>
      <c r="R68" s="12"/>
    </row>
    <row r="69" spans="1:18" ht="15" customHeight="1">
      <c r="A69" s="150"/>
      <c r="B69" s="1"/>
      <c r="C69" s="1"/>
      <c r="D69" s="39"/>
      <c r="E69" s="1"/>
      <c r="F69" s="1"/>
      <c r="G69" s="1"/>
      <c r="H69" s="1"/>
      <c r="I69" s="1"/>
      <c r="J69" s="1"/>
      <c r="K69" s="1"/>
      <c r="L69" s="1"/>
      <c r="M69" s="1"/>
      <c r="N69" s="1"/>
      <c r="O69" s="1"/>
      <c r="P69" s="19"/>
      <c r="Q69" s="12"/>
      <c r="R69" s="12"/>
    </row>
    <row r="70" spans="1:18" ht="15" customHeight="1">
      <c r="A70" s="150"/>
      <c r="B70" s="1"/>
      <c r="C70" s="1"/>
      <c r="D70" s="39"/>
      <c r="E70" s="1"/>
      <c r="F70" s="1"/>
      <c r="G70" s="1"/>
      <c r="H70" s="1"/>
      <c r="I70" s="1"/>
      <c r="J70" s="1"/>
      <c r="K70" s="1"/>
      <c r="L70" s="1"/>
      <c r="M70" s="1"/>
      <c r="N70" s="1"/>
      <c r="O70" s="1"/>
      <c r="P70" s="19"/>
      <c r="Q70" s="12"/>
      <c r="R70" s="12"/>
    </row>
    <row r="71" spans="1:18" ht="15" customHeight="1">
      <c r="A71" s="57"/>
      <c r="B71" s="1"/>
      <c r="C71" s="1"/>
      <c r="D71" s="39"/>
      <c r="E71" s="1"/>
      <c r="F71" s="1"/>
      <c r="G71" s="1"/>
      <c r="H71" s="1"/>
      <c r="I71" s="1"/>
      <c r="J71" s="1"/>
      <c r="K71" s="1"/>
      <c r="L71" s="1"/>
      <c r="M71" s="1"/>
      <c r="N71" s="1"/>
      <c r="O71" s="1"/>
      <c r="P71" s="19"/>
      <c r="Q71" s="12"/>
      <c r="R71" s="12"/>
    </row>
    <row r="72" spans="1:18" ht="22" customHeight="1">
      <c r="A72" s="174" t="s">
        <v>24</v>
      </c>
      <c r="B72" s="1"/>
      <c r="C72" s="1"/>
      <c r="D72" s="39"/>
      <c r="E72" s="1"/>
      <c r="F72" s="1"/>
      <c r="G72" s="1"/>
      <c r="H72" s="1"/>
      <c r="I72" s="1"/>
      <c r="J72" s="1"/>
      <c r="K72" s="1"/>
      <c r="L72" s="1"/>
      <c r="M72" s="1"/>
      <c r="N72" s="1"/>
      <c r="O72" s="1"/>
      <c r="P72" s="19"/>
      <c r="Q72" s="12"/>
      <c r="R72" s="12"/>
    </row>
    <row r="73" spans="1:18" ht="15" customHeight="1">
      <c r="A73" s="57" t="s">
        <v>236</v>
      </c>
      <c r="B73" s="1"/>
      <c r="C73" s="1"/>
      <c r="D73" s="39"/>
      <c r="E73" s="1"/>
      <c r="F73" s="1"/>
      <c r="G73" s="1"/>
      <c r="H73" s="1"/>
      <c r="I73" s="1"/>
      <c r="J73" s="1"/>
      <c r="K73" s="1"/>
      <c r="L73" s="1"/>
      <c r="M73" s="1"/>
      <c r="N73" s="1"/>
      <c r="O73" s="1"/>
      <c r="P73" s="19"/>
      <c r="Q73" s="12"/>
      <c r="R73" s="12"/>
    </row>
    <row r="74" spans="1:18" ht="15" customHeight="1">
      <c r="A74" s="57" t="s">
        <v>196</v>
      </c>
      <c r="B74" s="1"/>
      <c r="C74" s="1"/>
      <c r="D74" s="39"/>
      <c r="E74" s="1"/>
      <c r="F74" s="1"/>
      <c r="G74" s="1"/>
      <c r="H74" s="1"/>
      <c r="I74" s="1"/>
      <c r="J74" s="1"/>
      <c r="K74" s="1"/>
      <c r="L74" s="1"/>
      <c r="M74" s="1"/>
      <c r="N74" s="1"/>
      <c r="O74" s="1"/>
      <c r="P74" s="19"/>
      <c r="Q74" s="12"/>
      <c r="R74" s="12"/>
    </row>
    <row r="75" spans="1:18" ht="15" customHeight="1">
      <c r="A75" s="57" t="s">
        <v>132</v>
      </c>
      <c r="B75" s="1"/>
      <c r="C75" s="1"/>
      <c r="D75" s="39"/>
      <c r="E75" s="1"/>
      <c r="F75" s="1"/>
      <c r="G75" s="1"/>
      <c r="H75" s="1"/>
      <c r="I75" s="1"/>
      <c r="J75" s="1"/>
      <c r="K75" s="1"/>
      <c r="L75" s="1"/>
      <c r="M75" s="1"/>
      <c r="N75" s="1"/>
      <c r="O75" s="1"/>
      <c r="P75" s="19"/>
      <c r="Q75" s="12"/>
      <c r="R75" s="12"/>
    </row>
    <row r="76" spans="1:18" ht="15" customHeight="1">
      <c r="A76" s="57" t="s">
        <v>252</v>
      </c>
      <c r="B76" s="1"/>
      <c r="C76" s="1"/>
      <c r="D76" s="39"/>
      <c r="E76" s="1"/>
      <c r="F76" s="1"/>
      <c r="G76" s="1"/>
      <c r="H76" s="1"/>
      <c r="I76" s="1"/>
      <c r="J76" s="1"/>
      <c r="K76" s="1"/>
      <c r="L76" s="1"/>
      <c r="M76" s="1"/>
      <c r="N76" s="1"/>
      <c r="O76" s="1"/>
      <c r="P76" s="19"/>
      <c r="Q76" s="12"/>
      <c r="R76" s="12"/>
    </row>
    <row r="77" spans="1:18" ht="15" customHeight="1">
      <c r="A77" s="57" t="s">
        <v>133</v>
      </c>
      <c r="B77" s="1"/>
      <c r="C77" s="1"/>
      <c r="D77" s="39"/>
      <c r="E77" s="1"/>
      <c r="F77" s="1"/>
      <c r="G77" s="1"/>
      <c r="H77" s="1"/>
      <c r="I77" s="1"/>
      <c r="J77" s="1"/>
      <c r="K77" s="1"/>
      <c r="L77" s="1"/>
      <c r="M77" s="1"/>
      <c r="N77" s="1"/>
      <c r="O77" s="1"/>
      <c r="P77" s="19"/>
      <c r="Q77" s="12"/>
      <c r="R77" s="12"/>
    </row>
    <row r="78" spans="1:18" ht="15" customHeight="1">
      <c r="A78" s="57" t="s">
        <v>50</v>
      </c>
      <c r="B78" s="1"/>
      <c r="C78" s="1"/>
      <c r="D78" s="39"/>
      <c r="E78" s="1"/>
      <c r="F78" s="1"/>
      <c r="G78" s="1"/>
      <c r="H78" s="1"/>
      <c r="I78" s="1"/>
      <c r="J78" s="1"/>
      <c r="K78" s="1"/>
      <c r="L78" s="1"/>
      <c r="M78" s="1"/>
      <c r="N78" s="1"/>
      <c r="O78" s="1"/>
      <c r="P78" s="19"/>
      <c r="Q78" s="12"/>
      <c r="R78" s="12"/>
    </row>
    <row r="79" spans="1:18" ht="15" customHeight="1">
      <c r="A79" s="57"/>
      <c r="B79" s="1"/>
      <c r="C79" s="1"/>
      <c r="D79" s="39"/>
      <c r="E79" s="1"/>
      <c r="F79" s="1"/>
      <c r="G79" s="1"/>
      <c r="H79" s="1"/>
      <c r="I79" s="1"/>
      <c r="J79" s="1"/>
      <c r="K79" s="1"/>
      <c r="L79" s="1"/>
      <c r="M79" s="1"/>
      <c r="N79" s="1"/>
      <c r="O79" s="1"/>
      <c r="P79" s="19"/>
      <c r="Q79" s="12"/>
      <c r="R79" s="12"/>
    </row>
    <row r="80" spans="1:18" ht="22" customHeight="1">
      <c r="A80" s="174" t="s">
        <v>147</v>
      </c>
      <c r="B80" s="1"/>
      <c r="C80" s="1"/>
      <c r="D80" s="39"/>
      <c r="E80" s="1"/>
      <c r="F80" s="1"/>
      <c r="G80" s="1"/>
      <c r="H80" s="1"/>
      <c r="I80" s="1"/>
      <c r="J80" s="1"/>
      <c r="K80" s="1"/>
      <c r="L80" s="1"/>
      <c r="M80" s="1"/>
      <c r="N80" s="1"/>
      <c r="O80" s="1"/>
      <c r="P80" s="19"/>
      <c r="Q80" s="12"/>
      <c r="R80" s="12"/>
    </row>
    <row r="81" spans="1:18" ht="15" customHeight="1">
      <c r="A81" s="57" t="s">
        <v>2</v>
      </c>
      <c r="B81" s="1"/>
      <c r="C81" s="1"/>
      <c r="D81" s="39"/>
      <c r="E81" s="1"/>
      <c r="F81" s="1"/>
      <c r="G81" s="1"/>
      <c r="H81" s="1"/>
      <c r="I81" s="1"/>
      <c r="J81" s="1"/>
      <c r="K81" s="1"/>
      <c r="L81" s="1"/>
      <c r="M81" s="1"/>
      <c r="N81" s="1"/>
      <c r="O81" s="1"/>
      <c r="P81" s="19"/>
      <c r="Q81" s="12"/>
      <c r="R81" s="12"/>
    </row>
    <row r="82" spans="1:18" ht="15" customHeight="1">
      <c r="A82" s="57" t="s">
        <v>48</v>
      </c>
      <c r="B82" s="1"/>
      <c r="C82" s="1"/>
      <c r="D82" s="39"/>
      <c r="E82" s="1"/>
      <c r="F82" s="1"/>
      <c r="G82" s="1"/>
      <c r="H82" s="1"/>
      <c r="I82" s="1"/>
      <c r="J82" s="1"/>
      <c r="K82" s="1"/>
      <c r="L82" s="1"/>
      <c r="M82" s="1"/>
      <c r="N82" s="1"/>
      <c r="O82" s="1"/>
      <c r="P82" s="19"/>
      <c r="Q82" s="12"/>
      <c r="R82" s="12"/>
    </row>
    <row r="83" spans="1:18" ht="15" customHeight="1">
      <c r="A83" s="57" t="s">
        <v>47</v>
      </c>
      <c r="B83" s="1"/>
      <c r="C83" s="1"/>
      <c r="D83" s="39"/>
      <c r="E83" s="1"/>
      <c r="F83" s="1"/>
      <c r="G83" s="1"/>
      <c r="H83" s="1"/>
      <c r="I83" s="1"/>
      <c r="J83" s="1"/>
      <c r="K83" s="1"/>
      <c r="L83" s="1"/>
      <c r="M83" s="1"/>
      <c r="N83" s="1"/>
      <c r="O83" s="1"/>
      <c r="P83" s="19"/>
      <c r="Q83" s="12"/>
      <c r="R83" s="12"/>
    </row>
    <row r="84" spans="1:18" ht="15" customHeight="1">
      <c r="A84" s="57" t="s">
        <v>49</v>
      </c>
      <c r="B84" s="1"/>
      <c r="C84" s="1"/>
      <c r="D84" s="39"/>
      <c r="E84" s="1"/>
      <c r="F84" s="1"/>
      <c r="G84" s="1"/>
      <c r="H84" s="1"/>
      <c r="I84" s="1"/>
      <c r="J84" s="1"/>
      <c r="K84" s="1"/>
      <c r="L84" s="1"/>
      <c r="M84" s="1"/>
      <c r="N84" s="1"/>
      <c r="O84" s="1"/>
      <c r="P84" s="19"/>
      <c r="Q84" s="12"/>
      <c r="R84" s="12"/>
    </row>
    <row r="85" spans="1:18" ht="15" customHeight="1">
      <c r="A85" s="57"/>
      <c r="B85" s="1"/>
      <c r="C85" s="1"/>
      <c r="D85" s="39"/>
      <c r="E85" s="1"/>
      <c r="F85" s="1"/>
      <c r="G85" s="1"/>
      <c r="H85" s="1"/>
      <c r="I85" s="1"/>
      <c r="J85" s="1"/>
      <c r="K85" s="1"/>
      <c r="L85" s="1"/>
      <c r="M85" s="1"/>
      <c r="N85" s="1"/>
      <c r="O85" s="1"/>
      <c r="P85" s="19"/>
      <c r="Q85" s="12"/>
      <c r="R85" s="12"/>
    </row>
    <row r="86" spans="1:18" ht="22" customHeight="1">
      <c r="A86" s="175" t="s">
        <v>126</v>
      </c>
    </row>
    <row r="87" spans="1:18" ht="15" customHeight="1">
      <c r="A87" s="150" t="s">
        <v>237</v>
      </c>
    </row>
    <row r="88" spans="1:18" ht="15" customHeight="1">
      <c r="A88" s="150" t="s">
        <v>238</v>
      </c>
    </row>
    <row r="89" spans="1:18" ht="15" customHeight="1">
      <c r="A89" s="150" t="s">
        <v>239</v>
      </c>
    </row>
    <row r="90" spans="1:18" ht="15" customHeight="1">
      <c r="A90" s="150" t="s">
        <v>240</v>
      </c>
    </row>
    <row r="91" spans="1:18" ht="15" customHeight="1">
      <c r="A91" s="150" t="s">
        <v>134</v>
      </c>
    </row>
    <row r="92" spans="1:18" ht="15" customHeight="1">
      <c r="A92" s="150"/>
    </row>
    <row r="93" spans="1:18" ht="15" customHeight="1">
      <c r="A93" s="150"/>
    </row>
    <row r="94" spans="1:18" ht="15" customHeight="1">
      <c r="A94" s="150"/>
    </row>
    <row r="95" spans="1:18" ht="15" customHeight="1">
      <c r="A95" s="150"/>
    </row>
    <row r="96" spans="1:18" ht="15" customHeight="1">
      <c r="A96" s="150"/>
    </row>
    <row r="97" spans="1:1" ht="15" customHeight="1">
      <c r="A97" s="150"/>
    </row>
    <row r="98" spans="1:1" ht="15" customHeight="1">
      <c r="A98" s="150"/>
    </row>
    <row r="99" spans="1:1" ht="15" customHeight="1">
      <c r="A99" s="150"/>
    </row>
    <row r="100" spans="1:1" ht="15" customHeight="1">
      <c r="A100" s="150"/>
    </row>
    <row r="101" spans="1:1" ht="15" customHeight="1">
      <c r="A101" s="57"/>
    </row>
    <row r="102" spans="1:1" ht="16.2">
      <c r="A102" s="174" t="s">
        <v>34</v>
      </c>
    </row>
    <row r="103" spans="1:1">
      <c r="A103" s="57" t="s">
        <v>34</v>
      </c>
    </row>
    <row r="104" spans="1:1" ht="31" customHeight="1"/>
    <row r="105" spans="1:1" ht="32.049999999999997" customHeight="1">
      <c r="A105" s="176" t="s">
        <v>136</v>
      </c>
    </row>
    <row r="106" spans="1:1" ht="15" customHeight="1"/>
    <row r="107" spans="1:1" ht="21" customHeight="1">
      <c r="A107" s="174" t="s">
        <v>58</v>
      </c>
    </row>
    <row r="108" spans="1:1" ht="15" customHeight="1">
      <c r="A108" s="57" t="s">
        <v>58</v>
      </c>
    </row>
    <row r="109" spans="1:1" ht="15" customHeight="1">
      <c r="A109" s="58"/>
    </row>
    <row r="110" spans="1:1" ht="42" customHeight="1">
      <c r="A110" s="174" t="s">
        <v>243</v>
      </c>
    </row>
    <row r="111" spans="1:1" ht="30" customHeight="1">
      <c r="A111" s="65" t="s">
        <v>243</v>
      </c>
    </row>
    <row r="112" spans="1:1" ht="15" customHeight="1">
      <c r="A112" s="58"/>
    </row>
    <row r="113" spans="1:1" ht="23.05" customHeight="1">
      <c r="A113" s="175" t="s">
        <v>145</v>
      </c>
    </row>
    <row r="114" spans="1:1" ht="15" customHeight="1">
      <c r="A114" s="172" t="s">
        <v>246</v>
      </c>
    </row>
    <row r="115" spans="1:1" ht="15" customHeight="1">
      <c r="A115" s="172" t="s">
        <v>135</v>
      </c>
    </row>
    <row r="116" spans="1:1" ht="15" customHeight="1">
      <c r="A116" s="172" t="s">
        <v>245</v>
      </c>
    </row>
    <row r="117" spans="1:1" ht="15" customHeight="1">
      <c r="A117" s="172"/>
    </row>
    <row r="118" spans="1:1" ht="15" customHeight="1">
      <c r="A118" s="172"/>
    </row>
    <row r="119" spans="1:1" ht="15" customHeight="1">
      <c r="A119" s="172"/>
    </row>
    <row r="120" spans="1:1" ht="15" customHeight="1">
      <c r="A120" s="172"/>
    </row>
    <row r="121" spans="1:1" ht="15" customHeight="1">
      <c r="A121" s="64"/>
    </row>
    <row r="122" spans="1:1" ht="24" customHeight="1">
      <c r="A122" s="173" t="s">
        <v>57</v>
      </c>
    </row>
    <row r="123" spans="1:1" ht="15" customHeight="1">
      <c r="A123" s="172" t="s">
        <v>53</v>
      </c>
    </row>
    <row r="124" spans="1:1" ht="15" customHeight="1">
      <c r="A124" s="172" t="s">
        <v>10</v>
      </c>
    </row>
    <row r="125" spans="1:1" ht="15" customHeight="1">
      <c r="A125" s="172" t="s">
        <v>247</v>
      </c>
    </row>
    <row r="126" spans="1:1" ht="15" customHeight="1">
      <c r="A126" s="172" t="s">
        <v>52</v>
      </c>
    </row>
    <row r="127" spans="1:1" ht="15" customHeight="1">
      <c r="A127" s="172" t="s">
        <v>248</v>
      </c>
    </row>
    <row r="128" spans="1:1" ht="15" customHeight="1">
      <c r="A128" s="172" t="s">
        <v>249</v>
      </c>
    </row>
    <row r="129" spans="1:1" ht="15" customHeight="1">
      <c r="A129" s="172" t="s">
        <v>250</v>
      </c>
    </row>
    <row r="130" spans="1:1" ht="15" customHeight="1">
      <c r="A130" s="172" t="s">
        <v>251</v>
      </c>
    </row>
    <row r="131" spans="1:1" ht="15" customHeight="1">
      <c r="A131" s="172"/>
    </row>
    <row r="132" spans="1:1" ht="15" customHeight="1">
      <c r="A132" s="172"/>
    </row>
    <row r="133" spans="1:1" ht="15" customHeight="1">
      <c r="A133" s="172"/>
    </row>
    <row r="134" spans="1:1" ht="15" customHeight="1">
      <c r="A134" s="172"/>
    </row>
    <row r="135" spans="1:1" ht="15" customHeight="1">
      <c r="A135" s="172"/>
    </row>
    <row r="136" spans="1:1" ht="15" customHeight="1">
      <c r="A136" s="172"/>
    </row>
    <row r="137" spans="1:1" ht="15" customHeight="1">
      <c r="A137" s="172"/>
    </row>
    <row r="138" spans="1:1" ht="15" customHeight="1">
      <c r="A138" s="172"/>
    </row>
    <row r="139" spans="1:1" ht="15" customHeight="1">
      <c r="A139" s="172"/>
    </row>
    <row r="140" spans="1:1" ht="15" customHeight="1">
      <c r="A140" s="172"/>
    </row>
    <row r="141" spans="1:1" ht="15" customHeight="1">
      <c r="A141" s="64"/>
    </row>
    <row r="142" spans="1:1" ht="41.05" customHeight="1">
      <c r="A142" s="174" t="s">
        <v>59</v>
      </c>
    </row>
    <row r="143" spans="1:1" ht="15" customHeight="1">
      <c r="A143" s="57" t="s">
        <v>59</v>
      </c>
    </row>
    <row r="144" spans="1:1" ht="15" customHeight="1">
      <c r="A144" s="58"/>
    </row>
    <row r="145" spans="1:2" ht="21" customHeight="1">
      <c r="A145" s="174"/>
    </row>
    <row r="146" spans="1:2" ht="15" customHeight="1">
      <c r="A146" s="64"/>
    </row>
    <row r="147" spans="1:2" ht="15" customHeight="1">
      <c r="A147" s="172"/>
    </row>
    <row r="148" spans="1:2" ht="15" customHeight="1">
      <c r="A148" s="172"/>
    </row>
    <row r="149" spans="1:2">
      <c r="A149" s="172"/>
    </row>
    <row r="152" spans="1:2">
      <c r="A152" t="s">
        <v>20</v>
      </c>
      <c r="B152" t="s">
        <v>138</v>
      </c>
    </row>
    <row r="153" spans="1:2">
      <c r="A153" s="32" t="s">
        <v>140</v>
      </c>
      <c r="B153" s="32" t="s">
        <v>139</v>
      </c>
    </row>
    <row r="154" spans="1:2">
      <c r="A154" s="32" t="s">
        <v>243</v>
      </c>
      <c r="B154" s="32" t="s">
        <v>244</v>
      </c>
    </row>
    <row r="155" spans="1:2">
      <c r="A155" s="32" t="s">
        <v>143</v>
      </c>
      <c r="B155" s="32" t="s">
        <v>141</v>
      </c>
    </row>
    <row r="156" spans="1:2">
      <c r="A156" s="32" t="s">
        <v>57</v>
      </c>
      <c r="B156" s="32" t="s">
        <v>57</v>
      </c>
    </row>
    <row r="157" spans="1:2">
      <c r="A157" s="32" t="s">
        <v>59</v>
      </c>
      <c r="B157" t="s">
        <v>137</v>
      </c>
    </row>
    <row r="158" spans="1:2">
      <c r="A158" s="32"/>
      <c r="B158" s="131"/>
    </row>
    <row r="160" spans="1:2">
      <c r="A160" t="s">
        <v>148</v>
      </c>
      <c r="B160" t="s">
        <v>138</v>
      </c>
    </row>
    <row r="161" spans="1:2">
      <c r="A161" t="s">
        <v>11</v>
      </c>
      <c r="B161" t="s">
        <v>149</v>
      </c>
    </row>
    <row r="162" spans="1:2">
      <c r="A162" t="s">
        <v>23</v>
      </c>
      <c r="B162" t="s">
        <v>23</v>
      </c>
    </row>
    <row r="163" spans="1:2">
      <c r="A163" t="s">
        <v>0</v>
      </c>
      <c r="B163" t="s">
        <v>0</v>
      </c>
    </row>
    <row r="164" spans="1:2">
      <c r="A164" t="s">
        <v>24</v>
      </c>
      <c r="B164" t="s">
        <v>150</v>
      </c>
    </row>
    <row r="165" spans="1:2">
      <c r="A165" t="s">
        <v>147</v>
      </c>
      <c r="B165" t="s">
        <v>151</v>
      </c>
    </row>
    <row r="166" spans="1:2">
      <c r="A166" t="s">
        <v>126</v>
      </c>
      <c r="B166" t="s">
        <v>152</v>
      </c>
    </row>
    <row r="167" spans="1:2">
      <c r="A167" t="s">
        <v>34</v>
      </c>
      <c r="B167" t="s">
        <v>153</v>
      </c>
    </row>
  </sheetData>
  <sheetProtection selectLockedCells="1"/>
  <pageMargins left="0.7" right="0.7" top="0.75" bottom="0.75" header="0.3" footer="0.3"/>
  <tableParts count="14">
    <tablePart r:id="rId1"/>
    <tablePart r:id="rId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Props1.xml><?xml version="1.0" encoding="utf-8"?>
<ds:datastoreItem xmlns:ds="http://schemas.openxmlformats.org/officeDocument/2006/customXml" ds:itemID="{29E87132-6748-4174-AE8A-87469A37289D}">
  <ds:schemaRefs>
    <ds:schemaRef ds:uri="http://schemas.microsoft.com/sharepoint/v3/contenttype/forms"/>
  </ds:schemaRefs>
</ds:datastoreItem>
</file>

<file path=customXml/itemProps2.xml><?xml version="1.0" encoding="utf-8"?>
<ds:datastoreItem xmlns:ds="http://schemas.openxmlformats.org/officeDocument/2006/customXml" ds:itemID="{4474E4CB-63DF-481F-AC4D-66F66031B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FE2EBC-E0BB-48EC-ACE8-1060704ECCBC}">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TM03783862</Templat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Dashboard</vt:lpstr>
      <vt:lpstr>Assets</vt:lpstr>
      <vt:lpstr>Liabilities</vt:lpstr>
      <vt:lpstr>Glossary</vt:lpstr>
      <vt:lpstr>Formulas</vt:lpstr>
      <vt:lpstr>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Net Worth Tracker</dc:title>
  <dc:subject>FINRED Personal Net Worth Tracker</dc:subject>
  <dc:creator/>
  <cp:keywords>Personal Net Worth Tracker; Office of Financial Readiness</cp:keywords>
  <dc:description/>
  <cp:lastModifiedBy/>
  <dcterms:created xsi:type="dcterms:W3CDTF">2019-06-15T18:41:50Z</dcterms:created>
  <dcterms:modified xsi:type="dcterms:W3CDTF">2023-04-27T17:49:31Z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Language">
    <vt:lpwstr>English</vt:lpwstr>
  </property>
</Properties>
</file>